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6885" activeTab="0"/>
  </bookViews>
  <sheets>
    <sheet name="Poznań, ul Ratajczaka - mała ar" sheetId="1" r:id="rId1"/>
  </sheets>
  <definedNames/>
  <calcPr fullCalcOnLoad="1"/>
</workbook>
</file>

<file path=xl/sharedStrings.xml><?xml version="1.0" encoding="utf-8"?>
<sst xmlns="http://schemas.openxmlformats.org/spreadsheetml/2006/main" count="582" uniqueCount="346">
  <si>
    <t>Lp.</t>
  </si>
  <si>
    <t>Wartość z narzutami</t>
  </si>
  <si>
    <t>Demontaż barierek przystankowych typ 1</t>
  </si>
  <si>
    <t>szt</t>
  </si>
  <si>
    <t>Demontaż barierek przystankowych typ 2</t>
  </si>
  <si>
    <t>Demontaż barierek przystankowych typ 3</t>
  </si>
  <si>
    <t>Demontaż biletomatu</t>
  </si>
  <si>
    <t>Demontaż donicy</t>
  </si>
  <si>
    <t>szt.</t>
  </si>
  <si>
    <t>Demontaż doświetlaczy piwnicznych</t>
  </si>
  <si>
    <t>Demontaż koszy na śmieci betonowych</t>
  </si>
  <si>
    <t>Demontaż koszy na śmieci typ 1</t>
  </si>
  <si>
    <t>Demontaż koszy na śmieci typ 3</t>
  </si>
  <si>
    <t>Demontaż osłony pnia drzewa</t>
  </si>
  <si>
    <t>Demontaż parkomatu</t>
  </si>
  <si>
    <t>Demontaż stojaka rowerowego typ 1</t>
  </si>
  <si>
    <t>Demontaż stojaka rowerowego typ 2</t>
  </si>
  <si>
    <t>Demontaż słupa reklamowego typ 1</t>
  </si>
  <si>
    <t>Demontaż słupa reklamowego typ 2</t>
  </si>
  <si>
    <t>Demontaż słupków ulicznych betonowych</t>
  </si>
  <si>
    <t>Demontaż słupków ulicznych typ 1</t>
  </si>
  <si>
    <t>Demontaż słupków ulicznych typ 2</t>
  </si>
  <si>
    <t>Demontaż słupków ulicznych typ 3</t>
  </si>
  <si>
    <t>Demontaż wiaty przystankowej</t>
  </si>
  <si>
    <t>Demontaż ławek</t>
  </si>
  <si>
    <t>Transport złomu samochodem skrzyniowym z załadunkiem i wyładunkiem mechanicznym na odległość 15 km</t>
  </si>
  <si>
    <t>t</t>
  </si>
  <si>
    <t>Rozebranie murku ogrodzenia wokół Izby Rzemieślniczej</t>
  </si>
  <si>
    <t>m3</t>
  </si>
  <si>
    <t>Wywiezienie gruzu z terenu rozbiórki przy mechanicznym załadowaniu i wyładowaniu samochodem samowyładowczym na odległość 15 km</t>
  </si>
  <si>
    <t>Wykop pod fundament murka koparkami przedsiębiernymi o poj.łyżki 0.15 m3 w gr.kat. III z transportem urobku na odległość 15 km po drogach o nawierzchni utwardzonej samochodami samowyładowczymi - przyjęto 60% objętości wykopu</t>
  </si>
  <si>
    <t>Wykop pod fundament murka z załadunkiem ręcznym i transportem na odległość  15 km (grunt kat. III)  - przyjęto 40% objętości wykopu po uwzględnieniu rozbiórki nawierzchni z kostki</t>
  </si>
  <si>
    <t>Pełne umocnienie ścian wykopów wraz z rozbiórką palami szalunkowymi stalowymi (wypraskami) w gruntach suchych ; wykopy.o szerokości do 1 m i głębokości do 3.0 m; grunt kat. I-IV</t>
  </si>
  <si>
    <t>m2</t>
  </si>
  <si>
    <t>Ręczne zasypanie wykopu piaskiem dowiezionym - współczynnik zagęszczenia Js=1.00)</t>
  </si>
  <si>
    <t>Podkład betonowy pod fundament murka grub. 10 cm z betonu B8/10 na podłożu gruntowym - przy zastosowaniu pompy do betonu</t>
  </si>
  <si>
    <t>Fundament żelbetowy pod murek z betonu C20/25 - z zastosowaniem pompy do betonu</t>
  </si>
  <si>
    <t>Cokół żelbetowy murku i słupki z betonu C20/25 - z zastosowaniem pompy do betonu</t>
  </si>
  <si>
    <t>Przygotowanie i montaż zbrojenia konstrukcji monolitycznej fundamentu i cokołu murku - pręty żebrowane</t>
  </si>
  <si>
    <t>kg</t>
  </si>
  <si>
    <t>Izolacja przeciwwilgociowa fundamentu i podziemnej części cokołu papą termozgrzewalną jednowarstwowo</t>
  </si>
  <si>
    <t>Warstwa folii kubełkowej na ścianie od strony zieleńca</t>
  </si>
  <si>
    <t>Obsypanie muru oporowego od strony zieleńca tłuczniem kamiennym jednorodnym o śr. 8 mm</t>
  </si>
  <si>
    <t>Zabezpieczenie warstwy tłucznia geowłókniną filtacyjną</t>
  </si>
  <si>
    <t>Licowanie ścian i zwieńczenia murku okładziną z płyt granitowych płomieniowanych gr. 4 cm</t>
  </si>
  <si>
    <t>Rura stalowa fi 20 ocynkowana malowana proszkowo - między słupkami</t>
  </si>
  <si>
    <t>m</t>
  </si>
  <si>
    <t>Wykopy ręczne pod fundamenty ławek z załadunkiem ręcznym i transportem na odległość 15 km (grunt kat. III)</t>
  </si>
  <si>
    <t>Podkład betonowy z betonu C8/10 grub. 10 cm na podłożu gruntowym</t>
  </si>
  <si>
    <t>Stopy fundamentowe prostokątne żelbetowe dla zamocowania ławek z betonu C20/25</t>
  </si>
  <si>
    <t>Przygotowanie i montaż zbrojenia konstrukcji monolitycznej fundamentu - pręty żebrowane</t>
  </si>
  <si>
    <t>Izolacja przeciwwilgociowa fundamentów ławek papą termozgrzewalną</t>
  </si>
  <si>
    <t>Wiercenie otworów o głębokości 10 cm śr. 10 mm techniką diamentową w betonie zbrojonym</t>
  </si>
  <si>
    <t>cm</t>
  </si>
  <si>
    <t>Mocowanie nóżek ławki do fundamentu kotwami chemicznymi 4 x M8x210</t>
  </si>
  <si>
    <t>Zasypanie wykopu po wykonaniu fundamentów piaskiem dowiezionym - współczynnik zagęszczenia Js=1.00)</t>
  </si>
  <si>
    <t>Ławka uliczna z oparciem i podłokietnikami o wym.: wys. 810 mm, dług. 1810 (1850) mm, szer. 650 mm,  Konstrukcja z aluminium, wypełnienie siedziska i oparcie z drewna liściastego malowane lakierobejcą (jasny orzech) lub egzotycznego.   - dostawa + montaż</t>
  </si>
  <si>
    <t>Wykop ręczny pod fundament podpieraczki z załadunkiem ręcznym i transportem na odległość 15 km (grunt kat. III)</t>
  </si>
  <si>
    <t>Stopy fundamentowe prostokątne żelbetowe dla zamocowania podpieraczki z betonu C20/25</t>
  </si>
  <si>
    <t>Izolacja przeciwwilgociowa fundamentu pod podpieraczkę papą termozgrzewalną</t>
  </si>
  <si>
    <t>Wiercenie otworów o głębokości 15 cm śr. 14 mm techniką diamentową w betonie zbrojonym</t>
  </si>
  <si>
    <t>Mocowanie nóżek podpieraczki do fundamentu kotwami chemicznymi 4 x M12x160</t>
  </si>
  <si>
    <t>Podpieraczka (przysiadek miejski) dla oczekujących pasażerów o wym. wys. 860 mm, szer. 200 mm, dł. 920 mm; noga ze stali ocynkowanej malowanej proszkowo, siedzisko z drewna liściastego twardego malowane lakierobejcą (jasny orzech)  - dostawa + montaż</t>
  </si>
  <si>
    <t>Kosz na odpadki o pojemności 55 litrów o wymiarach: wys. 1100 mm, dł. 290 mm, szer. 510 mm, wykonany w całości ze stalowej ocynkowanej blachy pokrytej piecowym lakierem proszkowym. Korpus o geometrycznym kształcie z zaokrąglonymi krawędziami. Obudowa nośna skrywa zabudowany wewnętrzny pojemnik na odpady oraz popielniczkę w daszku. Z jednej strony kosza znajdują się drzwi zamykane na dedykowany klucz, uchylne w kierunku czołowym. Koszyk popielniczki musi być demontowany, umożliwiając łatwe opróżnianie. Mocowanie kosza do nawierzchni w sposób niewidoczny z zewnątrz - dostawa + montaż</t>
  </si>
  <si>
    <t>Kosz na odpadki okrągły o śr. 530 mm, wys. 720 mm i pojemności 70 litrów, wykonany z betonu zbrojonego,  cokół odcinający na dole o wys. 8 cm  ze stali ocynkowanej, malowanej proszkowo, na górze kosza obręcz otwierana ze stali ocynkowanej, malowanej proszkowo, wkład kosza wyjmowany z blachy ocynkowanej  - dostawa + montaż</t>
  </si>
  <si>
    <t>Fundament pod ramę z kątownika z betonu C12/15 (fundament posiada fyflowania od spodu umożliwiające lepszy wzrost korzeni)</t>
  </si>
  <si>
    <t>Rama z kątownika 220x100x5 mm</t>
  </si>
  <si>
    <t>Wiercenie otworów o głębokości 8 cm śr. 8 mm techniką diamentową w betonie zbrojonym</t>
  </si>
  <si>
    <t>Mocowanie ramy do fundamentu kotwami chemicznymi M8x80</t>
  </si>
  <si>
    <t>Krata pod drzewo o wym. 2,0x2,0 m wykonana ze stali cynkowanej, malowanej proszkowo, składająca się z dwóch niezależnych modułów: średnica otworu na drzewo 0,80 m - dostawa + montaż</t>
  </si>
  <si>
    <t>Wykopy ręczne pod słupki stojaków rowerowych z załadunkiem ręcznym i transportem na odległość 15 km (grunt kat. III)</t>
  </si>
  <si>
    <t>Warstwa podkładowa ze żwiru grub. 15 cm, zagęszczona do Js=0,97</t>
  </si>
  <si>
    <t>Stopy fundamentowe prostokątne żelbetowe pod słupki stojaków z betonu C20/25</t>
  </si>
  <si>
    <t>Stojak rowerowy w kształce "U" ze stali ocynkowanej malowanej proszkowo, o wymiarach: wys. 700 mm, dł. 1000 mm, średnica 48 mm, montowany w posadzce za pomocą gniazd szybkiego montażu (1 stojak ma 2 gniazda) - dostawa + montaż</t>
  </si>
  <si>
    <t>Wykopy ręczne pod słupki chodnikowe z załadunkiem ręcznym i transportem na odległość 15 km (grunt kat. III)</t>
  </si>
  <si>
    <t>Stopy fundamentowe prostokątne żelbetowe pod słupki chodnikowe z betonu C20/25</t>
  </si>
  <si>
    <t>Słupek chodnikowy o śr. 80 mm i wys. 800 mm ze stali ocynkowanej malowanej proszkowo, montowany w tzw. gnieździe do szybkiego montażu - dostawa + montaż</t>
  </si>
  <si>
    <t>Przykrycie naświetli piwnicznych kratami stalowymi grub. 60 mm z rusztem kratowym  z prętów o wym. oczek 19x65 mm, zabezpieczonymi antykorozyjnie przez cynkowanie</t>
  </si>
  <si>
    <t>Pokrycie rusztów kratowych blachą aluminiową grub. 3 mm z wytłoczeniem antypoślizgowym</t>
  </si>
  <si>
    <t>Roboty ziemne wykonywane koparkami podsiębiernymi o poj.łyżki 0.25 m3 w gr.kat. III z transportem urobku na odległość 15 km po drogach o nawierzchni utwardzonej samochodami samowyładowczymi - wykop pod fundamenty słupów wiaty</t>
  </si>
  <si>
    <t>Podkład betonowy z betonu C8/10 grub. 10 cm na podłożu gruntowym pod słupy fundamentowe</t>
  </si>
  <si>
    <t>Stopy fundamentowe prostokątne żelbetowe z betonu C20/25</t>
  </si>
  <si>
    <t>Przygotowanie i montaż zbrojenia konstrukcji monolitycznej stóp fundamentowych - pręty żebrowane</t>
  </si>
  <si>
    <t>Zasypanie wykopu po wykonaniu stóp fundamentowych piaskiem dowiezionym - współczynnik zagęszczenia Js=1.00)</t>
  </si>
  <si>
    <t>Wiata przystankowa WP1 6-cio przęsłowa z wyposażeniem - dostawa + montaż</t>
  </si>
  <si>
    <t>kpl.</t>
  </si>
  <si>
    <t>Wiata przystankowa WP2 zielona, 6-cio przęsłowa z wyposażeniem - dostawa + montaż</t>
  </si>
  <si>
    <t>Roboty ziemne wykonywane koparkami podsiębiernymi o poj.łyżki 0.25 m3 w gr.kat. III z transportem urobku na odległość 15 km po drogach o nawierzchni utwardzonej samochodami samowyładowczymi - wykop pod fundament słupa tablicy informacji pasażerskiej - 6 szt</t>
  </si>
  <si>
    <t>Montaż fundamentów prefabrykowanych o wym. 0,43x0,43x1,50 m</t>
  </si>
  <si>
    <t>Zasypanie wykopu po wykonaniu płyty fundamentowej piaskiem dowiezionym - współczynnik zagęszczenia Js=1.00)</t>
  </si>
  <si>
    <t>Słupy stalowe ocynkowane ogniowo, malowane proszkowo o śr. 139x4,5 mm i wys. 4,0 m</t>
  </si>
  <si>
    <t>Mocowanie tablicy informacyjnej pasażerskiej do słupa stalowego za pomocą wspornika stalowego</t>
  </si>
  <si>
    <t>Malowanie konstrukcji wsporników dwuskładnikową farbą epoksydową</t>
  </si>
  <si>
    <t>Przygotowanie i montaż zbrojenia konstrukcji monolitycznej fundamentu- pręty żebrowane</t>
  </si>
  <si>
    <t>Mocowanie nóżek ławki do fundamentu kotwami chemicznymi 4 x M12x165</t>
  </si>
  <si>
    <t>Ławka przystankowa bez oparcia, o wym.: wys. 420 mm, szer. 530 mm, dł. 1820 mm, konstrukcja metalowa, do zabetonowania w podłożu, z drewnianym siedziskiem z drewna liściastego malowane lakierobejcą (jasny orzech) lub egzotycznego  - dostawa + montaż</t>
  </si>
  <si>
    <t>Kosz na odpadki okrągły wykonany ze stali nierdzewnej, malowany proszkowo na kolor grafitowy o pojemności minimalnej wynoszącej 50 L, opatrzony zielonym paskiem  - dostawa + montaż</t>
  </si>
  <si>
    <t>Wykopy ręczne pod fundamenty słupków błotochronu oraz ramy studni z załadunkiem ręcznym i transportem na odległość 15 km (grunt kat. III)</t>
  </si>
  <si>
    <t>Fundamenty pod słupki żelbetowe okrągłe z betonu C20/25</t>
  </si>
  <si>
    <t>Rama studni z betonu C20/25</t>
  </si>
  <si>
    <t>Przygotowanie i montaż zbrojenia konstrukcji monolitycznej fundamentów pod słupki oraz ramy studni - pręty żebrowane</t>
  </si>
  <si>
    <t>Izolacja przeciwwilgociowa fundamentów słupków i ramy papą termozgrzewalną</t>
  </si>
  <si>
    <t>Zasypanie wykopów po wykonaniu fundamentów pod słupki piaskiem dowiezionym - współczynnik zagęszczenia Js=1.00)</t>
  </si>
  <si>
    <t>Słupek konstrukcyjny ze stali ocynkowanej malowanej proszkowo 80 x 80 mm wys. 1,22 m (z czego 0,12 m pod powierzchnią posadzki)</t>
  </si>
  <si>
    <t>Mocowanie słupka do fundamentu - stopa z blachy nierdzewnej przymocowana kotwami chemicznymi 4 x M12x165</t>
  </si>
  <si>
    <t>Zamontowanie przęseł ze szkła hartowanego bezpiecznego grub. 8 mm do słupków śrubami M8 zabezpieczonymi uszczelką do szkła i nakładką szer. 8 cm z aluminium</t>
  </si>
  <si>
    <t>Zabezpieczenie szklanych elementów wzdłuż górnej krawędzi poręczą z profilu aluminiowego o wym. 40x40 mm, umieszczoną na uszczelce do szkła</t>
  </si>
  <si>
    <t>Roboty ziemne wykonywane koparkami podsiębiernymi o poj.łyżki 0.25 m3 w gr.kat. III z transportem urobku na odległość 15 km po drogach o nawierzchni utwardzonej samochodami samowyładowczymi - wykop pod fundament biletomatu</t>
  </si>
  <si>
    <t>Stopy fundamentowe prostokątne żelbetowe pod biletomaty z betonu C20/25</t>
  </si>
  <si>
    <t>Zabezpieczenie odkrytych fragmentów fundamentów folią kubełkową</t>
  </si>
  <si>
    <t>Naprawa elewacji po demontażu instniejących elementów infrastruktury</t>
  </si>
  <si>
    <t>Budowa trasy tramwajowej w ul. Ratajczaka na odcinku od ul. Św. Marcin do ul. Królowej Jadwigi                                                     wraz ze skrzyżowaniem z ul. Matyi i Wierzbięcice                                                                                                                                                                            w ramach projektu                                                                                                                                                                                                                                  "Program Centrum - etap II - budowa trasy tramwajowej wraz z uspokojeniem ruchu samochodowego w ul. Ratajczaka" (prace projektowe i inwentaryzacja)"</t>
  </si>
  <si>
    <t>OBIEKTY MAŁEJ ARCHITEKTURY</t>
  </si>
  <si>
    <t>Nr STWiORB</t>
  </si>
  <si>
    <t>Wyszczególnienie</t>
  </si>
  <si>
    <t>J.m.</t>
  </si>
  <si>
    <t>Przedmiar</t>
  </si>
  <si>
    <t>Cena jednostkowa</t>
  </si>
  <si>
    <t>1.</t>
  </si>
  <si>
    <t>Rozbiórka istniejących elementów małej architektury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</si>
  <si>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</si>
  <si>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</si>
  <si>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</si>
  <si>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</si>
  <si>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</si>
  <si>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</si>
  <si>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</si>
  <si>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</si>
  <si>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</si>
  <si>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</si>
  <si>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</si>
  <si>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</si>
  <si>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</si>
  <si>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</si>
  <si>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</si>
  <si>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</si>
  <si>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</si>
  <si>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</si>
  <si>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</si>
  <si>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</si>
  <si>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</si>
  <si>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</si>
  <si>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</si>
  <si>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</si>
  <si>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1.3.1</t>
  </si>
  <si>
    <t>Razem rozbiórka istniejących elementów małej architektury</t>
  </si>
  <si>
    <t>2.</t>
  </si>
  <si>
    <t>Ogrodzenie przed budynkiem Izby Rzemieślniczej</t>
  </si>
  <si>
    <t>2.1</t>
  </si>
  <si>
    <t>Roboty ziemne</t>
  </si>
  <si>
    <t>2.1.1</t>
  </si>
  <si>
    <t>2.1.2</t>
  </si>
  <si>
    <t>2.1.3</t>
  </si>
  <si>
    <t>2.1.4</t>
  </si>
  <si>
    <t>Razem roboty ziemne</t>
  </si>
  <si>
    <t xml:space="preserve">2.2 </t>
  </si>
  <si>
    <t xml:space="preserve">Fundament żelbetowy i cokół </t>
  </si>
  <si>
    <t>2.2.1</t>
  </si>
  <si>
    <t>2.2.2</t>
  </si>
  <si>
    <t>2.2.3</t>
  </si>
  <si>
    <t>2.2.4</t>
  </si>
  <si>
    <t>2.2.5</t>
  </si>
  <si>
    <t>2.2.6</t>
  </si>
  <si>
    <t>2.2.7</t>
  </si>
  <si>
    <t>2.2.8</t>
  </si>
  <si>
    <t>2.2.9</t>
  </si>
  <si>
    <t>2.2.10</t>
  </si>
  <si>
    <t>Razem fundament żelbetowy i cokół</t>
  </si>
  <si>
    <t>Razem ogrodzenie przed budynkiem Izby Rzemieślniczej</t>
  </si>
  <si>
    <t xml:space="preserve">3. </t>
  </si>
  <si>
    <t>Ławki uliczne, podpieraczki</t>
  </si>
  <si>
    <t>3.1</t>
  </si>
  <si>
    <t>Ławki uliczne z podłokietnikami i oparciem Ł1 - 20 szt</t>
  </si>
  <si>
    <t>3.1.1</t>
  </si>
  <si>
    <t>3.1.2</t>
  </si>
  <si>
    <t>3.1.3</t>
  </si>
  <si>
    <t>3.1.4</t>
  </si>
  <si>
    <t>3.1.5</t>
  </si>
  <si>
    <t>3.1.6</t>
  </si>
  <si>
    <t>3.1.7</t>
  </si>
  <si>
    <t>3.1.8</t>
  </si>
  <si>
    <t>3.1.9</t>
  </si>
  <si>
    <t>Razem ławki uliczne z podłokietnikami i oparciem Ł1</t>
  </si>
  <si>
    <t>3.2</t>
  </si>
  <si>
    <t>Podpieraczki Łp - 1szt</t>
  </si>
  <si>
    <t>3.2.1</t>
  </si>
  <si>
    <t>3.2.2</t>
  </si>
  <si>
    <t>3.2.3</t>
  </si>
  <si>
    <t>3.2.4</t>
  </si>
  <si>
    <t>3.2.5</t>
  </si>
  <si>
    <t>3.2.6</t>
  </si>
  <si>
    <t>3.2.7</t>
  </si>
  <si>
    <t>3.2.8</t>
  </si>
  <si>
    <t>3.2.9</t>
  </si>
  <si>
    <t>Razem podpieraczki Łp</t>
  </si>
  <si>
    <t>Razem ławki uliczne, podpieraczki</t>
  </si>
  <si>
    <t>4.</t>
  </si>
  <si>
    <t>Kosze na śmieci</t>
  </si>
  <si>
    <t>4.1</t>
  </si>
  <si>
    <t>Kosze na śmieci prostokątne stalowe K1 - 19 szt</t>
  </si>
  <si>
    <t>4.1.1</t>
  </si>
  <si>
    <t>Razem kosze na śmieci prostokątne stalowe K1</t>
  </si>
  <si>
    <t>4.2</t>
  </si>
  <si>
    <t>4.2.1</t>
  </si>
  <si>
    <t>Razem kosze okrągłe betonowe K2</t>
  </si>
  <si>
    <t>Kosze okrągłe betonowe K2 - 10 szt</t>
  </si>
  <si>
    <t>Razem kosze na śmieci</t>
  </si>
  <si>
    <t>Kraty pod drzewa Kd1 i Kd2 - 6 szt</t>
  </si>
  <si>
    <t>5.</t>
  </si>
  <si>
    <t>5.1</t>
  </si>
  <si>
    <t>5.2</t>
  </si>
  <si>
    <t>5.3</t>
  </si>
  <si>
    <t>5.4</t>
  </si>
  <si>
    <t>5.5</t>
  </si>
  <si>
    <t>Razem kraty pod drzewa</t>
  </si>
  <si>
    <t xml:space="preserve">6. </t>
  </si>
  <si>
    <t>Stojaki rowerowe R - 16 szt</t>
  </si>
  <si>
    <t>6.1</t>
  </si>
  <si>
    <t>6.2</t>
  </si>
  <si>
    <t>6.3</t>
  </si>
  <si>
    <t>6.4</t>
  </si>
  <si>
    <t>Razem stojaki rowerowe R</t>
  </si>
  <si>
    <t>7.</t>
  </si>
  <si>
    <t>Słupki chodnikowe - 118 szt</t>
  </si>
  <si>
    <t>7.1</t>
  </si>
  <si>
    <t>7.2</t>
  </si>
  <si>
    <t>7.3</t>
  </si>
  <si>
    <t>7.4</t>
  </si>
  <si>
    <t>Razem słupki chodnikowe</t>
  </si>
  <si>
    <t>8.</t>
  </si>
  <si>
    <t>Kraty zamykające naświetla piwniczne</t>
  </si>
  <si>
    <t>8.1</t>
  </si>
  <si>
    <t>8.2</t>
  </si>
  <si>
    <t>Razem kraty zamykające naświetla piwniczne</t>
  </si>
  <si>
    <t xml:space="preserve">9. </t>
  </si>
  <si>
    <t>Wyposażenie peronów przystankowych</t>
  </si>
  <si>
    <t>9.1</t>
  </si>
  <si>
    <t>Wiaty przystankowe - 6 szt</t>
  </si>
  <si>
    <t>9.1.1</t>
  </si>
  <si>
    <t>9.1.1.1</t>
  </si>
  <si>
    <t>9.1.1.2</t>
  </si>
  <si>
    <t>9.1.1.3</t>
  </si>
  <si>
    <t>9.1.1.4</t>
  </si>
  <si>
    <t>9.1.1.5</t>
  </si>
  <si>
    <t>9.1.2</t>
  </si>
  <si>
    <t>Konstrukcje wiat z wyposażeniem</t>
  </si>
  <si>
    <t>9.1.2.1</t>
  </si>
  <si>
    <t>9.1.2.2</t>
  </si>
  <si>
    <t>Razem konstrukcje wiat z wyposażeniem</t>
  </si>
  <si>
    <t>Razem Wiaty przystankowe</t>
  </si>
  <si>
    <t>Tablice Informacji Pasażerskiej (TIP) - 6 szt</t>
  </si>
  <si>
    <t>9.2</t>
  </si>
  <si>
    <t>9.2.1</t>
  </si>
  <si>
    <t>Fundamenty pod słupy TIP</t>
  </si>
  <si>
    <t>9.2.1.1</t>
  </si>
  <si>
    <t>9.2.1.2</t>
  </si>
  <si>
    <t>9.2.1.3</t>
  </si>
  <si>
    <t>9.2.1.4</t>
  </si>
  <si>
    <t>Razem fundamenty pod słupy TIP</t>
  </si>
  <si>
    <t>Stawianie słupów dla TIP - 6 szt</t>
  </si>
  <si>
    <t>9.2.2</t>
  </si>
  <si>
    <t>Razem stawianie słupów dla TIP</t>
  </si>
  <si>
    <t>9.2.3</t>
  </si>
  <si>
    <t>Mocowanie Tablic Informacji Pasażerskiej - 6 szt</t>
  </si>
  <si>
    <t>9.2.3.1</t>
  </si>
  <si>
    <t>9.2.3.2</t>
  </si>
  <si>
    <t>Razem mocowanie Tablic Informacji Pasażerskiej</t>
  </si>
  <si>
    <t>Razem Tablice Informacji Pasażerskiej (TIP)</t>
  </si>
  <si>
    <t>9.3</t>
  </si>
  <si>
    <t>Ławki bez oparcia peronowe Ł2 - 8 szt</t>
  </si>
  <si>
    <t>9.3.1</t>
  </si>
  <si>
    <t>9.3.2</t>
  </si>
  <si>
    <t>9.3.3</t>
  </si>
  <si>
    <t>9.3.4</t>
  </si>
  <si>
    <t>9.3.5</t>
  </si>
  <si>
    <t>9.3.6</t>
  </si>
  <si>
    <t>9.3.7</t>
  </si>
  <si>
    <t>9.3.8</t>
  </si>
  <si>
    <t>9.3.9</t>
  </si>
  <si>
    <t>Razem ławki bez oparcia peronowe Ł2</t>
  </si>
  <si>
    <t>Kosze peronowe okrągłe stalowe K3 - 6 szt</t>
  </si>
  <si>
    <t>9.4</t>
  </si>
  <si>
    <t>9.4.1</t>
  </si>
  <si>
    <t>Razem kosze peronowe okrągłe stalowe K3</t>
  </si>
  <si>
    <t>Błotochrony B1</t>
  </si>
  <si>
    <t>9.5</t>
  </si>
  <si>
    <t>9.5.1</t>
  </si>
  <si>
    <t>9.5.2</t>
  </si>
  <si>
    <t>9.5.3</t>
  </si>
  <si>
    <t>9.5.4</t>
  </si>
  <si>
    <t>9.5.5</t>
  </si>
  <si>
    <t>9.5.6</t>
  </si>
  <si>
    <t>9.5.7</t>
  </si>
  <si>
    <t>9.5.8</t>
  </si>
  <si>
    <t>9.5.9</t>
  </si>
  <si>
    <t>9.5.10</t>
  </si>
  <si>
    <t>9.5.11</t>
  </si>
  <si>
    <t>Razem błotochrony B1</t>
  </si>
  <si>
    <t>Fundamenty pod biletomaty (Bl i Bl') - 6 szt</t>
  </si>
  <si>
    <t>9.6</t>
  </si>
  <si>
    <t>9.6.1</t>
  </si>
  <si>
    <t>9.6.2</t>
  </si>
  <si>
    <t>9.6.3</t>
  </si>
  <si>
    <t>9.6.4</t>
  </si>
  <si>
    <t>9.6.5</t>
  </si>
  <si>
    <t>Razem fundamenty pod biletomaty (Bl i Bl')</t>
  </si>
  <si>
    <t>Razem wyposażenie peronów przystankowych</t>
  </si>
  <si>
    <t>10.</t>
  </si>
  <si>
    <t>Inne roboty towarzyszące</t>
  </si>
  <si>
    <t>10.1</t>
  </si>
  <si>
    <t>10.2</t>
  </si>
  <si>
    <t>Łącznie obiekty małej architektury</t>
  </si>
  <si>
    <t>Podatek VAT 23%</t>
  </si>
  <si>
    <t>OGÓŁEM</t>
  </si>
  <si>
    <t>1.3.2</t>
  </si>
  <si>
    <t>1.3.3.1</t>
  </si>
  <si>
    <t>1.3.3.2</t>
  </si>
  <si>
    <t>1.3.3.3</t>
  </si>
  <si>
    <t>1.3.3.4</t>
  </si>
  <si>
    <t>1.3.3.5</t>
  </si>
  <si>
    <t>1.3.3.6</t>
  </si>
  <si>
    <t>1.3.3.7.1</t>
  </si>
  <si>
    <t>1.3.3.7.2</t>
  </si>
  <si>
    <t>1.3.3.7.3</t>
  </si>
  <si>
    <t>1.3.3.7.4</t>
  </si>
  <si>
    <t>1.3.3.7.5</t>
  </si>
  <si>
    <t>1.3.3.7.6</t>
  </si>
  <si>
    <t>1.3.3.8</t>
  </si>
  <si>
    <t>KOSZTORYS OFERTOWY</t>
  </si>
  <si>
    <t>11.</t>
  </si>
  <si>
    <t>ławki uliczne z oparciem</t>
  </si>
  <si>
    <t>kosze na śmieci prostokątne, stalowe</t>
  </si>
  <si>
    <t>kosze na śmieci, okrągłe, betonowe,</t>
  </si>
  <si>
    <t>kraty pod drzewa,</t>
  </si>
  <si>
    <t>stojaki rowerowe,</t>
  </si>
  <si>
    <t>słupki chodnikowe,</t>
  </si>
  <si>
    <t>ławki bez oparcia, peronowe,</t>
  </si>
  <si>
    <t>11.1</t>
  </si>
  <si>
    <t>11.2</t>
  </si>
  <si>
    <t>11.3</t>
  </si>
  <si>
    <t>11.4</t>
  </si>
  <si>
    <t>11.5</t>
  </si>
  <si>
    <t>11.6</t>
  </si>
  <si>
    <t>11.7</t>
  </si>
  <si>
    <t>1.3.3.9</t>
  </si>
  <si>
    <t xml:space="preserve">Elementy zapasowe do przekazania Zamawiającemu wg Załącznika nr 13 do Umowy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</si>
</sst>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3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49" fontId="0" fillId="0" borderId="10" xfId="0" applyNumberForma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left" vertical="center"/>
    </xf>
    <xf numFmtId="0" fontId="0" fillId="33" borderId="12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49" fontId="2" fillId="33" borderId="10" xfId="0" applyNumberFormat="1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vertical="center"/>
    </xf>
    <xf numFmtId="4" fontId="0" fillId="0" borderId="10" xfId="0" applyNumberFormat="1" applyBorder="1" applyAlignment="1">
      <alignment vertical="center"/>
    </xf>
    <xf numFmtId="4" fontId="0" fillId="0" borderId="10" xfId="0" applyNumberFormat="1" applyBorder="1" applyAlignment="1">
      <alignment horizontal="center" vertic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 vertical="center"/>
    </xf>
    <xf numFmtId="4" fontId="2" fillId="34" borderId="10" xfId="0" applyNumberFormat="1" applyFont="1" applyFill="1" applyBorder="1" applyAlignment="1">
      <alignment vertical="center"/>
    </xf>
    <xf numFmtId="0" fontId="2" fillId="35" borderId="10" xfId="0" applyFont="1" applyFill="1" applyBorder="1" applyAlignment="1">
      <alignment horizontal="center" vertical="center"/>
    </xf>
    <xf numFmtId="4" fontId="2" fillId="35" borderId="10" xfId="0" applyNumberFormat="1" applyFont="1" applyFill="1" applyBorder="1" applyAlignment="1">
      <alignment vertical="center"/>
    </xf>
    <xf numFmtId="0" fontId="2" fillId="35" borderId="10" xfId="0" applyFont="1" applyFill="1" applyBorder="1" applyAlignment="1">
      <alignment vertical="center"/>
    </xf>
    <xf numFmtId="49" fontId="2" fillId="36" borderId="10" xfId="0" applyNumberFormat="1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vertical="center" wrapText="1"/>
    </xf>
    <xf numFmtId="0" fontId="2" fillId="36" borderId="10" xfId="0" applyFont="1" applyFill="1" applyBorder="1" applyAlignment="1">
      <alignment horizontal="center" vertical="center"/>
    </xf>
    <xf numFmtId="2" fontId="2" fillId="36" borderId="10" xfId="0" applyNumberFormat="1" applyFont="1" applyFill="1" applyBorder="1" applyAlignment="1">
      <alignment vertical="center"/>
    </xf>
    <xf numFmtId="4" fontId="2" fillId="36" borderId="10" xfId="0" applyNumberFormat="1" applyFont="1" applyFill="1" applyBorder="1" applyAlignment="1">
      <alignment horizontal="center" vertical="center"/>
    </xf>
    <xf numFmtId="4" fontId="2" fillId="36" borderId="10" xfId="0" applyNumberFormat="1" applyFont="1" applyFill="1" applyBorder="1" applyAlignment="1">
      <alignment vertical="center"/>
    </xf>
    <xf numFmtId="49" fontId="2" fillId="37" borderId="10" xfId="0" applyNumberFormat="1" applyFont="1" applyFill="1" applyBorder="1" applyAlignment="1">
      <alignment horizontal="center" vertical="center"/>
    </xf>
    <xf numFmtId="0" fontId="2" fillId="37" borderId="10" xfId="0" applyFont="1" applyFill="1" applyBorder="1" applyAlignment="1">
      <alignment vertical="center" wrapText="1"/>
    </xf>
    <xf numFmtId="0" fontId="2" fillId="37" borderId="10" xfId="0" applyFont="1" applyFill="1" applyBorder="1" applyAlignment="1">
      <alignment horizontal="center" vertical="center"/>
    </xf>
    <xf numFmtId="2" fontId="2" fillId="37" borderId="10" xfId="0" applyNumberFormat="1" applyFont="1" applyFill="1" applyBorder="1" applyAlignment="1">
      <alignment vertical="center"/>
    </xf>
    <xf numFmtId="4" fontId="2" fillId="37" borderId="10" xfId="0" applyNumberFormat="1" applyFont="1" applyFill="1" applyBorder="1" applyAlignment="1">
      <alignment horizontal="center" vertical="center"/>
    </xf>
    <xf numFmtId="4" fontId="2" fillId="37" borderId="10" xfId="0" applyNumberFormat="1" applyFont="1" applyFill="1" applyBorder="1" applyAlignment="1">
      <alignment vertical="center"/>
    </xf>
    <xf numFmtId="49" fontId="2" fillId="38" borderId="10" xfId="0" applyNumberFormat="1" applyFont="1" applyFill="1" applyBorder="1" applyAlignment="1">
      <alignment horizontal="center" vertical="center"/>
    </xf>
    <xf numFmtId="0" fontId="2" fillId="38" borderId="10" xfId="0" applyFont="1" applyFill="1" applyBorder="1" applyAlignment="1">
      <alignment vertical="center" wrapText="1"/>
    </xf>
    <xf numFmtId="0" fontId="2" fillId="38" borderId="10" xfId="0" applyFont="1" applyFill="1" applyBorder="1" applyAlignment="1">
      <alignment horizontal="center" vertical="center"/>
    </xf>
    <xf numFmtId="4" fontId="2" fillId="38" borderId="10" xfId="0" applyNumberFormat="1" applyFont="1" applyFill="1" applyBorder="1" applyAlignment="1">
      <alignment horizontal="center" vertical="center"/>
    </xf>
    <xf numFmtId="4" fontId="2" fillId="38" borderId="10" xfId="0" applyNumberFormat="1" applyFont="1" applyFill="1" applyBorder="1" applyAlignment="1">
      <alignment vertical="center"/>
    </xf>
    <xf numFmtId="49" fontId="2" fillId="39" borderId="10" xfId="0" applyNumberFormat="1" applyFont="1" applyFill="1" applyBorder="1" applyAlignment="1">
      <alignment horizontal="center" vertical="center"/>
    </xf>
    <xf numFmtId="0" fontId="2" fillId="39" borderId="10" xfId="0" applyFont="1" applyFill="1" applyBorder="1" applyAlignment="1">
      <alignment vertical="center" wrapText="1"/>
    </xf>
    <xf numFmtId="0" fontId="2" fillId="39" borderId="10" xfId="0" applyFont="1" applyFill="1" applyBorder="1" applyAlignment="1">
      <alignment horizontal="center" vertical="center"/>
    </xf>
    <xf numFmtId="4" fontId="2" fillId="39" borderId="10" xfId="0" applyNumberFormat="1" applyFont="1" applyFill="1" applyBorder="1" applyAlignment="1">
      <alignment horizontal="center" vertical="center"/>
    </xf>
    <xf numFmtId="4" fontId="2" fillId="39" borderId="10" xfId="0" applyNumberFormat="1" applyFont="1" applyFill="1" applyBorder="1" applyAlignment="1">
      <alignment vertical="center"/>
    </xf>
    <xf numFmtId="49" fontId="2" fillId="40" borderId="10" xfId="0" applyNumberFormat="1" applyFont="1" applyFill="1" applyBorder="1" applyAlignment="1">
      <alignment horizontal="center" vertical="center"/>
    </xf>
    <xf numFmtId="0" fontId="2" fillId="40" borderId="10" xfId="0" applyFont="1" applyFill="1" applyBorder="1" applyAlignment="1">
      <alignment vertical="center" wrapText="1"/>
    </xf>
    <xf numFmtId="0" fontId="2" fillId="40" borderId="10" xfId="0" applyFont="1" applyFill="1" applyBorder="1" applyAlignment="1">
      <alignment horizontal="center" vertical="center"/>
    </xf>
    <xf numFmtId="4" fontId="2" fillId="40" borderId="10" xfId="0" applyNumberFormat="1" applyFont="1" applyFill="1" applyBorder="1" applyAlignment="1">
      <alignment horizontal="center" vertical="center"/>
    </xf>
    <xf numFmtId="4" fontId="2" fillId="40" borderId="10" xfId="0" applyNumberFormat="1" applyFont="1" applyFill="1" applyBorder="1" applyAlignment="1">
      <alignment vertical="center"/>
    </xf>
    <xf numFmtId="49" fontId="2" fillId="41" borderId="10" xfId="0" applyNumberFormat="1" applyFont="1" applyFill="1" applyBorder="1" applyAlignment="1">
      <alignment horizontal="center" vertical="center"/>
    </xf>
    <xf numFmtId="0" fontId="2" fillId="41" borderId="10" xfId="0" applyFont="1" applyFill="1" applyBorder="1" applyAlignment="1">
      <alignment vertical="center" wrapText="1"/>
    </xf>
    <xf numFmtId="0" fontId="2" fillId="41" borderId="10" xfId="0" applyFont="1" applyFill="1" applyBorder="1" applyAlignment="1">
      <alignment horizontal="center" vertical="center"/>
    </xf>
    <xf numFmtId="4" fontId="2" fillId="41" borderId="10" xfId="0" applyNumberFormat="1" applyFont="1" applyFill="1" applyBorder="1" applyAlignment="1">
      <alignment horizontal="center" vertical="center"/>
    </xf>
    <xf numFmtId="4" fontId="2" fillId="41" borderId="10" xfId="0" applyNumberFormat="1" applyFont="1" applyFill="1" applyBorder="1" applyAlignment="1">
      <alignment vertical="center"/>
    </xf>
    <xf numFmtId="49" fontId="2" fillId="35" borderId="10" xfId="0" applyNumberFormat="1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vertical="center" wrapText="1"/>
    </xf>
    <xf numFmtId="4" fontId="2" fillId="35" borderId="10" xfId="0" applyNumberFormat="1" applyFont="1" applyFill="1" applyBorder="1" applyAlignment="1">
      <alignment horizontal="center" vertical="center"/>
    </xf>
    <xf numFmtId="49" fontId="2" fillId="42" borderId="10" xfId="0" applyNumberFormat="1" applyFont="1" applyFill="1" applyBorder="1" applyAlignment="1">
      <alignment horizontal="center" vertical="center"/>
    </xf>
    <xf numFmtId="0" fontId="2" fillId="42" borderId="10" xfId="0" applyFont="1" applyFill="1" applyBorder="1" applyAlignment="1">
      <alignment vertical="center" wrapText="1"/>
    </xf>
    <xf numFmtId="0" fontId="2" fillId="42" borderId="10" xfId="0" applyFont="1" applyFill="1" applyBorder="1" applyAlignment="1">
      <alignment horizontal="center" vertical="center"/>
    </xf>
    <xf numFmtId="4" fontId="2" fillId="42" borderId="10" xfId="0" applyNumberFormat="1" applyFont="1" applyFill="1" applyBorder="1" applyAlignment="1">
      <alignment horizontal="center" vertical="center"/>
    </xf>
    <xf numFmtId="4" fontId="2" fillId="42" borderId="10" xfId="0" applyNumberFormat="1" applyFont="1" applyFill="1" applyBorder="1" applyAlignment="1">
      <alignment vertical="center"/>
    </xf>
    <xf numFmtId="49" fontId="2" fillId="43" borderId="10" xfId="0" applyNumberFormat="1" applyFont="1" applyFill="1" applyBorder="1" applyAlignment="1">
      <alignment horizontal="center" vertical="center"/>
    </xf>
    <xf numFmtId="0" fontId="2" fillId="43" borderId="10" xfId="0" applyFont="1" applyFill="1" applyBorder="1" applyAlignment="1">
      <alignment vertical="center" wrapText="1"/>
    </xf>
    <xf numFmtId="0" fontId="2" fillId="43" borderId="10" xfId="0" applyFont="1" applyFill="1" applyBorder="1" applyAlignment="1">
      <alignment horizontal="center" vertical="center"/>
    </xf>
    <xf numFmtId="4" fontId="2" fillId="43" borderId="10" xfId="0" applyNumberFormat="1" applyFont="1" applyFill="1" applyBorder="1" applyAlignment="1">
      <alignment horizontal="center" vertical="center"/>
    </xf>
    <xf numFmtId="4" fontId="2" fillId="43" borderId="10" xfId="0" applyNumberFormat="1" applyFont="1" applyFill="1" applyBorder="1" applyAlignment="1">
      <alignment vertical="center"/>
    </xf>
    <xf numFmtId="49" fontId="2" fillId="34" borderId="10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vertical="center" wrapText="1"/>
    </xf>
    <xf numFmtId="4" fontId="2" fillId="34" borderId="10" xfId="0" applyNumberFormat="1" applyFont="1" applyFill="1" applyBorder="1" applyAlignment="1">
      <alignment horizontal="center" vertical="center"/>
    </xf>
    <xf numFmtId="49" fontId="2" fillId="44" borderId="10" xfId="0" applyNumberFormat="1" applyFont="1" applyFill="1" applyBorder="1" applyAlignment="1">
      <alignment horizontal="center" vertical="center"/>
    </xf>
    <xf numFmtId="0" fontId="2" fillId="44" borderId="10" xfId="0" applyFont="1" applyFill="1" applyBorder="1" applyAlignment="1">
      <alignment vertical="center" wrapText="1"/>
    </xf>
    <xf numFmtId="0" fontId="2" fillId="44" borderId="10" xfId="0" applyFont="1" applyFill="1" applyBorder="1" applyAlignment="1">
      <alignment horizontal="center" vertical="center"/>
    </xf>
    <xf numFmtId="4" fontId="2" fillId="44" borderId="10" xfId="0" applyNumberFormat="1" applyFont="1" applyFill="1" applyBorder="1" applyAlignment="1">
      <alignment horizontal="center" vertical="center"/>
    </xf>
    <xf numFmtId="4" fontId="2" fillId="44" borderId="10" xfId="0" applyNumberFormat="1" applyFont="1" applyFill="1" applyBorder="1" applyAlignment="1">
      <alignment vertical="center"/>
    </xf>
    <xf numFmtId="49" fontId="2" fillId="45" borderId="10" xfId="0" applyNumberFormat="1" applyFont="1" applyFill="1" applyBorder="1" applyAlignment="1">
      <alignment horizontal="center" vertical="center"/>
    </xf>
    <xf numFmtId="0" fontId="2" fillId="45" borderId="10" xfId="0" applyFont="1" applyFill="1" applyBorder="1" applyAlignment="1">
      <alignment vertical="center" wrapText="1"/>
    </xf>
    <xf numFmtId="0" fontId="2" fillId="45" borderId="10" xfId="0" applyFont="1" applyFill="1" applyBorder="1" applyAlignment="1">
      <alignment horizontal="center" vertical="center"/>
    </xf>
    <xf numFmtId="4" fontId="2" fillId="45" borderId="10" xfId="0" applyNumberFormat="1" applyFont="1" applyFill="1" applyBorder="1" applyAlignment="1">
      <alignment horizontal="center" vertical="center"/>
    </xf>
    <xf numFmtId="4" fontId="2" fillId="45" borderId="10" xfId="0" applyNumberFormat="1" applyFont="1" applyFill="1" applyBorder="1" applyAlignment="1">
      <alignment vertical="center"/>
    </xf>
    <xf numFmtId="49" fontId="2" fillId="46" borderId="10" xfId="0" applyNumberFormat="1" applyFont="1" applyFill="1" applyBorder="1" applyAlignment="1">
      <alignment horizontal="center" vertical="center"/>
    </xf>
    <xf numFmtId="0" fontId="2" fillId="46" borderId="10" xfId="0" applyFont="1" applyFill="1" applyBorder="1" applyAlignment="1">
      <alignment vertical="center" wrapText="1"/>
    </xf>
    <xf numFmtId="0" fontId="2" fillId="46" borderId="10" xfId="0" applyFont="1" applyFill="1" applyBorder="1" applyAlignment="1">
      <alignment horizontal="center" vertical="center"/>
    </xf>
    <xf numFmtId="4" fontId="2" fillId="46" borderId="10" xfId="0" applyNumberFormat="1" applyFont="1" applyFill="1" applyBorder="1" applyAlignment="1">
      <alignment horizontal="center" vertical="center"/>
    </xf>
    <xf numFmtId="4" fontId="2" fillId="46" borderId="10" xfId="0" applyNumberFormat="1" applyFont="1" applyFill="1" applyBorder="1" applyAlignment="1">
      <alignment vertical="center"/>
    </xf>
    <xf numFmtId="49" fontId="2" fillId="47" borderId="10" xfId="0" applyNumberFormat="1" applyFont="1" applyFill="1" applyBorder="1" applyAlignment="1">
      <alignment horizontal="center" vertical="center"/>
    </xf>
    <xf numFmtId="0" fontId="2" fillId="47" borderId="10" xfId="0" applyFont="1" applyFill="1" applyBorder="1" applyAlignment="1">
      <alignment vertical="center" wrapText="1"/>
    </xf>
    <xf numFmtId="0" fontId="2" fillId="47" borderId="10" xfId="0" applyFont="1" applyFill="1" applyBorder="1" applyAlignment="1">
      <alignment horizontal="center" vertical="center"/>
    </xf>
    <xf numFmtId="4" fontId="2" fillId="47" borderId="10" xfId="0" applyNumberFormat="1" applyFont="1" applyFill="1" applyBorder="1" applyAlignment="1">
      <alignment horizontal="center" vertical="center"/>
    </xf>
    <xf numFmtId="4" fontId="2" fillId="47" borderId="10" xfId="0" applyNumberFormat="1" applyFont="1" applyFill="1" applyBorder="1" applyAlignment="1">
      <alignment vertical="center"/>
    </xf>
    <xf numFmtId="0" fontId="2" fillId="48" borderId="10" xfId="0" applyFont="1" applyFill="1" applyBorder="1" applyAlignment="1">
      <alignment horizontal="center" vertical="center"/>
    </xf>
    <xf numFmtId="0" fontId="2" fillId="48" borderId="11" xfId="0" applyFont="1" applyFill="1" applyBorder="1" applyAlignment="1">
      <alignment vertical="center"/>
    </xf>
    <xf numFmtId="0" fontId="2" fillId="48" borderId="12" xfId="0" applyFont="1" applyFill="1" applyBorder="1" applyAlignment="1">
      <alignment horizontal="center" vertical="center"/>
    </xf>
    <xf numFmtId="4" fontId="2" fillId="48" borderId="13" xfId="0" applyNumberFormat="1" applyFont="1" applyFill="1" applyBorder="1" applyAlignment="1">
      <alignment vertical="center"/>
    </xf>
    <xf numFmtId="4" fontId="2" fillId="48" borderId="10" xfId="0" applyNumberFormat="1" applyFont="1" applyFill="1" applyBorder="1" applyAlignment="1">
      <alignment vertical="center"/>
    </xf>
    <xf numFmtId="0" fontId="2" fillId="48" borderId="12" xfId="0" applyFont="1" applyFill="1" applyBorder="1" applyAlignment="1">
      <alignment horizontal="center"/>
    </xf>
    <xf numFmtId="4" fontId="2" fillId="48" borderId="13" xfId="0" applyNumberFormat="1" applyFont="1" applyFill="1" applyBorder="1" applyAlignment="1">
      <alignment/>
    </xf>
    <xf numFmtId="0" fontId="2" fillId="38" borderId="11" xfId="0" applyFont="1" applyFill="1" applyBorder="1" applyAlignment="1">
      <alignment vertical="center"/>
    </xf>
    <xf numFmtId="0" fontId="2" fillId="38" borderId="12" xfId="0" applyFont="1" applyFill="1" applyBorder="1" applyAlignment="1">
      <alignment horizontal="center"/>
    </xf>
    <xf numFmtId="4" fontId="2" fillId="38" borderId="13" xfId="0" applyNumberFormat="1" applyFont="1" applyFill="1" applyBorder="1" applyAlignment="1">
      <alignment/>
    </xf>
    <xf numFmtId="0" fontId="2" fillId="35" borderId="11" xfId="0" applyFont="1" applyFill="1" applyBorder="1" applyAlignment="1">
      <alignment vertical="center"/>
    </xf>
    <xf numFmtId="0" fontId="2" fillId="35" borderId="12" xfId="0" applyFont="1" applyFill="1" applyBorder="1" applyAlignment="1">
      <alignment horizontal="center" vertical="center"/>
    </xf>
    <xf numFmtId="4" fontId="2" fillId="35" borderId="12" xfId="0" applyNumberFormat="1" applyFont="1" applyFill="1" applyBorder="1" applyAlignment="1">
      <alignment horizontal="center" vertical="center"/>
    </xf>
    <xf numFmtId="4" fontId="2" fillId="35" borderId="13" xfId="0" applyNumberFormat="1" applyFont="1" applyFill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49" fontId="0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36" borderId="0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0" fillId="0" borderId="14" xfId="0" applyBorder="1" applyAlignment="1">
      <alignment/>
    </xf>
    <xf numFmtId="0" fontId="4" fillId="0" borderId="0" xfId="0" applyFont="1" applyAlignment="1">
      <alignment horizontal="center" vertical="center"/>
    </xf>
    <xf numFmtId="0" fontId="2" fillId="33" borderId="11" xfId="0" applyFont="1" applyFill="1" applyBorder="1" applyAlignment="1">
      <alignment vertical="center" wrapText="1"/>
    </xf>
    <xf numFmtId="0" fontId="0" fillId="33" borderId="12" xfId="0" applyFill="1" applyBorder="1" applyAlignment="1">
      <alignment vertical="center"/>
    </xf>
    <xf numFmtId="0" fontId="0" fillId="33" borderId="13" xfId="0" applyFill="1" applyBorder="1" applyAlignment="1">
      <alignment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94"/>
  <sheetViews>
    <sheetView tabSelected="1" zoomScalePageLayoutView="0" workbookViewId="0" topLeftCell="A123">
      <selection activeCell="F137" sqref="F137"/>
    </sheetView>
  </sheetViews>
  <sheetFormatPr defaultColWidth="9.140625" defaultRowHeight="12.75"/>
  <cols>
    <col min="1" max="1" width="6.7109375" style="5" customWidth="1"/>
    <col min="2" max="2" width="13.28125" style="5" customWidth="1"/>
    <col min="3" max="3" width="61.28125" style="0" customWidth="1"/>
    <col min="4" max="4" width="10.140625" style="5" customWidth="1"/>
    <col min="5" max="5" width="10.8515625" style="5" customWidth="1"/>
    <col min="6" max="6" width="13.140625" style="0" customWidth="1"/>
    <col min="7" max="7" width="13.421875" style="0" customWidth="1"/>
    <col min="8" max="8" width="13.8515625" style="0" customWidth="1"/>
  </cols>
  <sheetData>
    <row r="2" spans="1:7" ht="78.75" customHeight="1">
      <c r="A2" s="108" t="s">
        <v>111</v>
      </c>
      <c r="B2" s="108"/>
      <c r="C2" s="108"/>
      <c r="D2" s="108"/>
      <c r="E2" s="108"/>
      <c r="F2" s="108"/>
      <c r="G2" s="108"/>
    </row>
    <row r="4" spans="1:7" ht="15">
      <c r="A4" s="109" t="s">
        <v>112</v>
      </c>
      <c r="B4" s="110"/>
      <c r="C4" s="110"/>
      <c r="D4" s="110"/>
      <c r="E4" s="110"/>
      <c r="F4" s="110"/>
      <c r="G4" s="111"/>
    </row>
    <row r="5" spans="1:7" ht="15">
      <c r="A5" s="112" t="s">
        <v>328</v>
      </c>
      <c r="B5" s="110"/>
      <c r="C5" s="110"/>
      <c r="D5" s="110"/>
      <c r="E5" s="110"/>
      <c r="F5" s="110"/>
      <c r="G5" s="110"/>
    </row>
    <row r="9" spans="1:7" ht="25.5">
      <c r="A9" s="1" t="s">
        <v>0</v>
      </c>
      <c r="B9" s="1" t="s">
        <v>113</v>
      </c>
      <c r="C9" s="1" t="s">
        <v>114</v>
      </c>
      <c r="D9" s="1" t="s">
        <v>115</v>
      </c>
      <c r="E9" s="1" t="s">
        <v>116</v>
      </c>
      <c r="F9" s="2" t="s">
        <v>117</v>
      </c>
      <c r="G9" s="2" t="s">
        <v>1</v>
      </c>
    </row>
    <row r="10" spans="1:7" ht="24.75" customHeight="1">
      <c r="A10" s="10" t="s">
        <v>118</v>
      </c>
      <c r="B10" s="10"/>
      <c r="C10" s="11" t="s">
        <v>119</v>
      </c>
      <c r="D10" s="12"/>
      <c r="E10" s="12"/>
      <c r="F10" s="12"/>
      <c r="G10" s="13"/>
    </row>
    <row r="11" spans="1:7" ht="24.75" customHeight="1">
      <c r="A11" s="9" t="s">
        <v>120</v>
      </c>
      <c r="B11" s="9" t="s">
        <v>144</v>
      </c>
      <c r="C11" s="7" t="s">
        <v>2</v>
      </c>
      <c r="D11" s="6" t="s">
        <v>3</v>
      </c>
      <c r="E11" s="17">
        <v>42</v>
      </c>
      <c r="F11" s="16"/>
      <c r="G11" s="16"/>
    </row>
    <row r="12" spans="1:7" ht="24.75" customHeight="1">
      <c r="A12" s="9" t="s">
        <v>121</v>
      </c>
      <c r="B12" s="9" t="s">
        <v>144</v>
      </c>
      <c r="C12" s="7" t="s">
        <v>4</v>
      </c>
      <c r="D12" s="6" t="s">
        <v>3</v>
      </c>
      <c r="E12" s="17">
        <v>6</v>
      </c>
      <c r="F12" s="16"/>
      <c r="G12" s="16"/>
    </row>
    <row r="13" spans="1:7" ht="24.75" customHeight="1">
      <c r="A13" s="9" t="s">
        <v>122</v>
      </c>
      <c r="B13" s="9" t="s">
        <v>144</v>
      </c>
      <c r="C13" s="8" t="s">
        <v>5</v>
      </c>
      <c r="D13" s="6" t="s">
        <v>3</v>
      </c>
      <c r="E13" s="17">
        <v>23</v>
      </c>
      <c r="F13" s="16"/>
      <c r="G13" s="16"/>
    </row>
    <row r="14" spans="1:7" ht="24.75" customHeight="1">
      <c r="A14" s="9" t="s">
        <v>123</v>
      </c>
      <c r="B14" s="9" t="s">
        <v>144</v>
      </c>
      <c r="C14" s="8" t="s">
        <v>6</v>
      </c>
      <c r="D14" s="6" t="s">
        <v>3</v>
      </c>
      <c r="E14" s="17">
        <v>1</v>
      </c>
      <c r="F14" s="16"/>
      <c r="G14" s="16"/>
    </row>
    <row r="15" spans="1:7" ht="24.75" customHeight="1">
      <c r="A15" s="9" t="s">
        <v>124</v>
      </c>
      <c r="B15" s="9" t="s">
        <v>144</v>
      </c>
      <c r="C15" s="8" t="s">
        <v>7</v>
      </c>
      <c r="D15" s="6" t="s">
        <v>8</v>
      </c>
      <c r="E15" s="17">
        <v>1</v>
      </c>
      <c r="F15" s="16"/>
      <c r="G15" s="16"/>
    </row>
    <row r="16" spans="1:7" ht="24.75" customHeight="1">
      <c r="A16" s="9" t="s">
        <v>125</v>
      </c>
      <c r="B16" s="9" t="s">
        <v>144</v>
      </c>
      <c r="C16" s="8" t="s">
        <v>9</v>
      </c>
      <c r="D16" s="6" t="s">
        <v>8</v>
      </c>
      <c r="E16" s="17">
        <v>12</v>
      </c>
      <c r="F16" s="16"/>
      <c r="G16" s="16"/>
    </row>
    <row r="17" spans="1:7" ht="24.75" customHeight="1">
      <c r="A17" s="9" t="s">
        <v>126</v>
      </c>
      <c r="B17" s="9" t="s">
        <v>144</v>
      </c>
      <c r="C17" s="8" t="s">
        <v>10</v>
      </c>
      <c r="D17" s="6" t="s">
        <v>8</v>
      </c>
      <c r="E17" s="17">
        <v>7</v>
      </c>
      <c r="F17" s="16"/>
      <c r="G17" s="16"/>
    </row>
    <row r="18" spans="1:7" ht="24.75" customHeight="1">
      <c r="A18" s="9" t="s">
        <v>127</v>
      </c>
      <c r="B18" s="9" t="s">
        <v>144</v>
      </c>
      <c r="C18" s="8" t="s">
        <v>11</v>
      </c>
      <c r="D18" s="6" t="s">
        <v>8</v>
      </c>
      <c r="E18" s="17">
        <v>5</v>
      </c>
      <c r="F18" s="16"/>
      <c r="G18" s="16"/>
    </row>
    <row r="19" spans="1:7" ht="24.75" customHeight="1">
      <c r="A19" s="9" t="s">
        <v>128</v>
      </c>
      <c r="B19" s="9" t="s">
        <v>144</v>
      </c>
      <c r="C19" s="8" t="s">
        <v>12</v>
      </c>
      <c r="D19" s="6" t="s">
        <v>8</v>
      </c>
      <c r="E19" s="17">
        <v>11</v>
      </c>
      <c r="F19" s="16"/>
      <c r="G19" s="16"/>
    </row>
    <row r="20" spans="1:7" ht="24.75" customHeight="1">
      <c r="A20" s="9" t="s">
        <v>129</v>
      </c>
      <c r="B20" s="9" t="s">
        <v>144</v>
      </c>
      <c r="C20" s="8" t="s">
        <v>13</v>
      </c>
      <c r="D20" s="6" t="s">
        <v>8</v>
      </c>
      <c r="E20" s="17">
        <v>31</v>
      </c>
      <c r="F20" s="16"/>
      <c r="G20" s="16"/>
    </row>
    <row r="21" spans="1:7" ht="24.75" customHeight="1">
      <c r="A21" s="9" t="s">
        <v>130</v>
      </c>
      <c r="B21" s="9" t="s">
        <v>144</v>
      </c>
      <c r="C21" s="8" t="s">
        <v>14</v>
      </c>
      <c r="D21" s="6" t="s">
        <v>3</v>
      </c>
      <c r="E21" s="17">
        <v>4</v>
      </c>
      <c r="F21" s="16"/>
      <c r="G21" s="16"/>
    </row>
    <row r="22" spans="1:7" ht="24.75" customHeight="1">
      <c r="A22" s="9" t="s">
        <v>131</v>
      </c>
      <c r="B22" s="9" t="s">
        <v>144</v>
      </c>
      <c r="C22" s="8" t="s">
        <v>15</v>
      </c>
      <c r="D22" s="6" t="s">
        <v>3</v>
      </c>
      <c r="E22" s="17">
        <v>10</v>
      </c>
      <c r="F22" s="16"/>
      <c r="G22" s="16"/>
    </row>
    <row r="23" spans="1:7" ht="24.75" customHeight="1">
      <c r="A23" s="9" t="s">
        <v>132</v>
      </c>
      <c r="B23" s="9" t="s">
        <v>144</v>
      </c>
      <c r="C23" s="8" t="s">
        <v>16</v>
      </c>
      <c r="D23" s="6" t="s">
        <v>3</v>
      </c>
      <c r="E23" s="17">
        <v>3</v>
      </c>
      <c r="F23" s="16"/>
      <c r="G23" s="16"/>
    </row>
    <row r="24" spans="1:7" ht="24.75" customHeight="1">
      <c r="A24" s="9" t="s">
        <v>133</v>
      </c>
      <c r="B24" s="9" t="s">
        <v>144</v>
      </c>
      <c r="C24" s="8" t="s">
        <v>17</v>
      </c>
      <c r="D24" s="6" t="s">
        <v>3</v>
      </c>
      <c r="E24" s="17">
        <v>2</v>
      </c>
      <c r="F24" s="16"/>
      <c r="G24" s="16"/>
    </row>
    <row r="25" spans="1:7" ht="24.75" customHeight="1">
      <c r="A25" s="9" t="s">
        <v>134</v>
      </c>
      <c r="B25" s="9" t="s">
        <v>144</v>
      </c>
      <c r="C25" s="8" t="s">
        <v>18</v>
      </c>
      <c r="D25" s="6" t="s">
        <v>3</v>
      </c>
      <c r="E25" s="17">
        <v>1</v>
      </c>
      <c r="F25" s="16"/>
      <c r="G25" s="16"/>
    </row>
    <row r="26" spans="1:7" ht="24.75" customHeight="1">
      <c r="A26" s="9" t="s">
        <v>135</v>
      </c>
      <c r="B26" s="9" t="s">
        <v>144</v>
      </c>
      <c r="C26" s="8" t="s">
        <v>19</v>
      </c>
      <c r="D26" s="6" t="s">
        <v>8</v>
      </c>
      <c r="E26" s="17">
        <v>3</v>
      </c>
      <c r="F26" s="16"/>
      <c r="G26" s="16"/>
    </row>
    <row r="27" spans="1:7" ht="24.75" customHeight="1">
      <c r="A27" s="9" t="s">
        <v>136</v>
      </c>
      <c r="B27" s="9" t="s">
        <v>144</v>
      </c>
      <c r="C27" s="8" t="s">
        <v>20</v>
      </c>
      <c r="D27" s="6" t="s">
        <v>8</v>
      </c>
      <c r="E27" s="17">
        <v>40</v>
      </c>
      <c r="F27" s="16"/>
      <c r="G27" s="16"/>
    </row>
    <row r="28" spans="1:7" ht="24.75" customHeight="1">
      <c r="A28" s="9" t="s">
        <v>137</v>
      </c>
      <c r="B28" s="9" t="s">
        <v>144</v>
      </c>
      <c r="C28" s="8" t="s">
        <v>21</v>
      </c>
      <c r="D28" s="6" t="s">
        <v>8</v>
      </c>
      <c r="E28" s="17">
        <v>10</v>
      </c>
      <c r="F28" s="16"/>
      <c r="G28" s="16"/>
    </row>
    <row r="29" spans="1:7" ht="24.75" customHeight="1">
      <c r="A29" s="9" t="s">
        <v>138</v>
      </c>
      <c r="B29" s="9" t="s">
        <v>144</v>
      </c>
      <c r="C29" s="8" t="s">
        <v>22</v>
      </c>
      <c r="D29" s="6" t="s">
        <v>8</v>
      </c>
      <c r="E29" s="17">
        <v>7</v>
      </c>
      <c r="F29" s="16"/>
      <c r="G29" s="16"/>
    </row>
    <row r="30" spans="1:7" ht="24.75" customHeight="1">
      <c r="A30" s="9" t="s">
        <v>139</v>
      </c>
      <c r="B30" s="9" t="s">
        <v>144</v>
      </c>
      <c r="C30" s="8" t="s">
        <v>23</v>
      </c>
      <c r="D30" s="6" t="s">
        <v>8</v>
      </c>
      <c r="E30" s="17">
        <v>2</v>
      </c>
      <c r="F30" s="16"/>
      <c r="G30" s="16"/>
    </row>
    <row r="31" spans="1:7" ht="24.75" customHeight="1">
      <c r="A31" s="9" t="s">
        <v>140</v>
      </c>
      <c r="B31" s="9" t="s">
        <v>144</v>
      </c>
      <c r="C31" s="8" t="s">
        <v>24</v>
      </c>
      <c r="D31" s="6" t="s">
        <v>3</v>
      </c>
      <c r="E31" s="17">
        <v>1</v>
      </c>
      <c r="F31" s="16"/>
      <c r="G31" s="16"/>
    </row>
    <row r="32" spans="1:7" ht="24.75" customHeight="1">
      <c r="A32" s="9" t="s">
        <v>141</v>
      </c>
      <c r="B32" s="9" t="s">
        <v>144</v>
      </c>
      <c r="C32" s="8" t="s">
        <v>25</v>
      </c>
      <c r="D32" s="6" t="s">
        <v>26</v>
      </c>
      <c r="E32" s="17">
        <v>10</v>
      </c>
      <c r="F32" s="16"/>
      <c r="G32" s="16"/>
    </row>
    <row r="33" spans="1:7" ht="24.75" customHeight="1">
      <c r="A33" s="9" t="s">
        <v>142</v>
      </c>
      <c r="B33" s="9" t="s">
        <v>144</v>
      </c>
      <c r="C33" s="8" t="s">
        <v>27</v>
      </c>
      <c r="D33" s="6" t="s">
        <v>28</v>
      </c>
      <c r="E33" s="17">
        <v>6.25</v>
      </c>
      <c r="F33" s="16"/>
      <c r="G33" s="16"/>
    </row>
    <row r="34" spans="1:7" ht="27" customHeight="1">
      <c r="A34" s="9" t="s">
        <v>143</v>
      </c>
      <c r="B34" s="9" t="s">
        <v>144</v>
      </c>
      <c r="C34" s="8" t="s">
        <v>29</v>
      </c>
      <c r="D34" s="6" t="s">
        <v>28</v>
      </c>
      <c r="E34" s="17">
        <v>6.25</v>
      </c>
      <c r="F34" s="16"/>
      <c r="G34" s="16"/>
    </row>
    <row r="35" spans="1:7" ht="24.75" customHeight="1">
      <c r="A35" s="14"/>
      <c r="B35" s="14"/>
      <c r="C35" s="113" t="s">
        <v>145</v>
      </c>
      <c r="D35" s="114"/>
      <c r="E35" s="114"/>
      <c r="F35" s="115"/>
      <c r="G35" s="15">
        <f>SUM(G11:G34)</f>
        <v>0</v>
      </c>
    </row>
    <row r="36" spans="1:7" ht="24.75" customHeight="1">
      <c r="A36" s="24" t="s">
        <v>146</v>
      </c>
      <c r="B36" s="24"/>
      <c r="C36" s="25" t="s">
        <v>147</v>
      </c>
      <c r="D36" s="26"/>
      <c r="E36" s="26"/>
      <c r="F36" s="27"/>
      <c r="G36" s="27"/>
    </row>
    <row r="37" spans="1:7" ht="24.75" customHeight="1">
      <c r="A37" s="30" t="s">
        <v>148</v>
      </c>
      <c r="B37" s="30"/>
      <c r="C37" s="31" t="s">
        <v>149</v>
      </c>
      <c r="D37" s="32"/>
      <c r="E37" s="32"/>
      <c r="F37" s="33"/>
      <c r="G37" s="33"/>
    </row>
    <row r="38" spans="1:7" ht="24.75" customHeight="1">
      <c r="A38" s="9" t="s">
        <v>150</v>
      </c>
      <c r="B38" s="9" t="s">
        <v>314</v>
      </c>
      <c r="C38" s="8" t="s">
        <v>30</v>
      </c>
      <c r="D38" s="6" t="s">
        <v>28</v>
      </c>
      <c r="E38" s="17">
        <v>22.03</v>
      </c>
      <c r="F38" s="16"/>
      <c r="G38" s="16"/>
    </row>
    <row r="39" spans="1:7" ht="24.75" customHeight="1">
      <c r="A39" s="9" t="s">
        <v>151</v>
      </c>
      <c r="B39" s="9" t="s">
        <v>314</v>
      </c>
      <c r="C39" s="8" t="s">
        <v>31</v>
      </c>
      <c r="D39" s="6" t="s">
        <v>28</v>
      </c>
      <c r="E39" s="17">
        <v>14.69</v>
      </c>
      <c r="F39" s="16"/>
      <c r="G39" s="16"/>
    </row>
    <row r="40" spans="1:7" ht="24.75" customHeight="1">
      <c r="A40" s="9" t="s">
        <v>152</v>
      </c>
      <c r="B40" s="9" t="s">
        <v>314</v>
      </c>
      <c r="C40" s="8" t="s">
        <v>32</v>
      </c>
      <c r="D40" s="6" t="s">
        <v>33</v>
      </c>
      <c r="E40" s="17">
        <v>61.2</v>
      </c>
      <c r="F40" s="16"/>
      <c r="G40" s="16"/>
    </row>
    <row r="41" spans="1:7" ht="24.75" customHeight="1">
      <c r="A41" s="9" t="s">
        <v>153</v>
      </c>
      <c r="B41" s="9" t="s">
        <v>314</v>
      </c>
      <c r="C41" s="8" t="s">
        <v>34</v>
      </c>
      <c r="D41" s="6" t="s">
        <v>28</v>
      </c>
      <c r="E41" s="17">
        <v>12.85</v>
      </c>
      <c r="F41" s="16"/>
      <c r="G41" s="16"/>
    </row>
    <row r="42" spans="1:7" ht="24.75" customHeight="1">
      <c r="A42" s="30"/>
      <c r="B42" s="30"/>
      <c r="C42" s="31" t="s">
        <v>154</v>
      </c>
      <c r="D42" s="32"/>
      <c r="E42" s="34"/>
      <c r="F42" s="35"/>
      <c r="G42" s="35">
        <f>SUM(G38:G41)</f>
        <v>0</v>
      </c>
    </row>
    <row r="43" spans="1:7" ht="24.75" customHeight="1">
      <c r="A43" s="36" t="s">
        <v>155</v>
      </c>
      <c r="B43" s="36"/>
      <c r="C43" s="37" t="s">
        <v>156</v>
      </c>
      <c r="D43" s="38"/>
      <c r="E43" s="39"/>
      <c r="F43" s="40"/>
      <c r="G43" s="40"/>
    </row>
    <row r="44" spans="1:7" ht="24.75" customHeight="1">
      <c r="A44" s="9" t="s">
        <v>157</v>
      </c>
      <c r="B44" s="9" t="s">
        <v>314</v>
      </c>
      <c r="C44" s="8" t="s">
        <v>35</v>
      </c>
      <c r="D44" s="6" t="s">
        <v>28</v>
      </c>
      <c r="E44" s="17">
        <v>1.7</v>
      </c>
      <c r="F44" s="16"/>
      <c r="G44" s="16"/>
    </row>
    <row r="45" spans="1:7" ht="24.75" customHeight="1">
      <c r="A45" s="9" t="s">
        <v>158</v>
      </c>
      <c r="B45" s="9" t="s">
        <v>314</v>
      </c>
      <c r="C45" s="8" t="s">
        <v>36</v>
      </c>
      <c r="D45" s="6" t="s">
        <v>28</v>
      </c>
      <c r="E45" s="17">
        <v>8.16</v>
      </c>
      <c r="F45" s="16"/>
      <c r="G45" s="16"/>
    </row>
    <row r="46" spans="1:7" ht="24.75" customHeight="1">
      <c r="A46" s="9" t="s">
        <v>159</v>
      </c>
      <c r="B46" s="9" t="s">
        <v>314</v>
      </c>
      <c r="C46" s="8" t="s">
        <v>37</v>
      </c>
      <c r="D46" s="6" t="s">
        <v>28</v>
      </c>
      <c r="E46" s="17">
        <v>7.64</v>
      </c>
      <c r="F46" s="16"/>
      <c r="G46" s="16"/>
    </row>
    <row r="47" spans="1:7" ht="24.75" customHeight="1">
      <c r="A47" s="9" t="s">
        <v>160</v>
      </c>
      <c r="B47" s="9" t="s">
        <v>314</v>
      </c>
      <c r="C47" s="8" t="s">
        <v>38</v>
      </c>
      <c r="D47" s="6" t="s">
        <v>39</v>
      </c>
      <c r="E47" s="17">
        <v>737.9</v>
      </c>
      <c r="F47" s="16"/>
      <c r="G47" s="16"/>
    </row>
    <row r="48" spans="1:7" ht="24.75" customHeight="1">
      <c r="A48" s="9" t="s">
        <v>161</v>
      </c>
      <c r="B48" s="9" t="s">
        <v>314</v>
      </c>
      <c r="C48" s="8" t="s">
        <v>40</v>
      </c>
      <c r="D48" s="6" t="s">
        <v>33</v>
      </c>
      <c r="E48" s="17">
        <v>78.2</v>
      </c>
      <c r="F48" s="16"/>
      <c r="G48" s="16"/>
    </row>
    <row r="49" spans="1:7" ht="24.75" customHeight="1">
      <c r="A49" s="9" t="s">
        <v>162</v>
      </c>
      <c r="B49" s="9" t="s">
        <v>314</v>
      </c>
      <c r="C49" s="8" t="s">
        <v>41</v>
      </c>
      <c r="D49" s="6" t="s">
        <v>33</v>
      </c>
      <c r="E49" s="17">
        <v>20.4</v>
      </c>
      <c r="F49" s="16"/>
      <c r="G49" s="16"/>
    </row>
    <row r="50" spans="1:7" ht="24.75" customHeight="1">
      <c r="A50" s="9" t="s">
        <v>163</v>
      </c>
      <c r="B50" s="9" t="s">
        <v>314</v>
      </c>
      <c r="C50" s="8" t="s">
        <v>42</v>
      </c>
      <c r="D50" s="6" t="s">
        <v>28</v>
      </c>
      <c r="E50" s="17">
        <v>11.9</v>
      </c>
      <c r="F50" s="16"/>
      <c r="G50" s="16"/>
    </row>
    <row r="51" spans="1:7" ht="24.75" customHeight="1">
      <c r="A51" s="9" t="s">
        <v>164</v>
      </c>
      <c r="B51" s="9" t="s">
        <v>314</v>
      </c>
      <c r="C51" s="8" t="s">
        <v>43</v>
      </c>
      <c r="D51" s="6" t="s">
        <v>33</v>
      </c>
      <c r="E51" s="17">
        <v>71.4</v>
      </c>
      <c r="F51" s="16"/>
      <c r="G51" s="16"/>
    </row>
    <row r="52" spans="1:7" ht="24.75" customHeight="1">
      <c r="A52" s="9" t="s">
        <v>165</v>
      </c>
      <c r="B52" s="9" t="s">
        <v>314</v>
      </c>
      <c r="C52" s="8" t="s">
        <v>44</v>
      </c>
      <c r="D52" s="6" t="s">
        <v>33</v>
      </c>
      <c r="E52" s="17">
        <v>58.73</v>
      </c>
      <c r="F52" s="16"/>
      <c r="G52" s="16"/>
    </row>
    <row r="53" spans="1:7" ht="24.75" customHeight="1">
      <c r="A53" s="9" t="s">
        <v>166</v>
      </c>
      <c r="B53" s="9" t="s">
        <v>314</v>
      </c>
      <c r="C53" s="8" t="s">
        <v>45</v>
      </c>
      <c r="D53" s="6" t="s">
        <v>46</v>
      </c>
      <c r="E53" s="17">
        <v>60.32</v>
      </c>
      <c r="F53" s="16"/>
      <c r="G53" s="16"/>
    </row>
    <row r="54" spans="1:7" ht="24.75" customHeight="1">
      <c r="A54" s="36"/>
      <c r="B54" s="36"/>
      <c r="C54" s="37" t="s">
        <v>167</v>
      </c>
      <c r="D54" s="38"/>
      <c r="E54" s="39"/>
      <c r="F54" s="40"/>
      <c r="G54" s="40">
        <f>SUM(G44:G53)</f>
        <v>0</v>
      </c>
    </row>
    <row r="55" spans="1:7" ht="24.75" customHeight="1">
      <c r="A55" s="24"/>
      <c r="B55" s="24"/>
      <c r="C55" s="25" t="s">
        <v>168</v>
      </c>
      <c r="D55" s="26"/>
      <c r="E55" s="28"/>
      <c r="F55" s="29"/>
      <c r="G55" s="29">
        <f>G42+G54</f>
        <v>0</v>
      </c>
    </row>
    <row r="56" spans="1:7" ht="24.75" customHeight="1">
      <c r="A56" s="41" t="s">
        <v>169</v>
      </c>
      <c r="B56" s="41"/>
      <c r="C56" s="42" t="s">
        <v>170</v>
      </c>
      <c r="D56" s="43"/>
      <c r="E56" s="44"/>
      <c r="F56" s="45"/>
      <c r="G56" s="45"/>
    </row>
    <row r="57" spans="1:7" ht="24.75" customHeight="1">
      <c r="A57" s="46" t="s">
        <v>171</v>
      </c>
      <c r="B57" s="46"/>
      <c r="C57" s="47" t="s">
        <v>172</v>
      </c>
      <c r="D57" s="48"/>
      <c r="E57" s="49"/>
      <c r="F57" s="50"/>
      <c r="G57" s="50"/>
    </row>
    <row r="58" spans="1:7" ht="24.75" customHeight="1">
      <c r="A58" s="9" t="s">
        <v>173</v>
      </c>
      <c r="B58" s="9" t="s">
        <v>315</v>
      </c>
      <c r="C58" s="8" t="s">
        <v>47</v>
      </c>
      <c r="D58" s="6" t="s">
        <v>28</v>
      </c>
      <c r="E58" s="17">
        <v>8.82</v>
      </c>
      <c r="F58" s="16"/>
      <c r="G58" s="16"/>
    </row>
    <row r="59" spans="1:7" ht="24.75" customHeight="1">
      <c r="A59" s="9" t="s">
        <v>174</v>
      </c>
      <c r="B59" s="9" t="s">
        <v>315</v>
      </c>
      <c r="C59" s="8" t="s">
        <v>48</v>
      </c>
      <c r="D59" s="6" t="s">
        <v>28</v>
      </c>
      <c r="E59" s="17">
        <v>1.26</v>
      </c>
      <c r="F59" s="16"/>
      <c r="G59" s="16"/>
    </row>
    <row r="60" spans="1:7" ht="24.75" customHeight="1">
      <c r="A60" s="9" t="s">
        <v>175</v>
      </c>
      <c r="B60" s="9" t="s">
        <v>315</v>
      </c>
      <c r="C60" s="8" t="s">
        <v>49</v>
      </c>
      <c r="D60" s="6" t="s">
        <v>28</v>
      </c>
      <c r="E60" s="17">
        <v>4.8</v>
      </c>
      <c r="F60" s="16"/>
      <c r="G60" s="16"/>
    </row>
    <row r="61" spans="1:7" ht="24.75" customHeight="1">
      <c r="A61" s="9" t="s">
        <v>176</v>
      </c>
      <c r="B61" s="9" t="s">
        <v>315</v>
      </c>
      <c r="C61" s="8" t="s">
        <v>50</v>
      </c>
      <c r="D61" s="6" t="s">
        <v>39</v>
      </c>
      <c r="E61" s="17">
        <v>340.58</v>
      </c>
      <c r="F61" s="16"/>
      <c r="G61" s="16"/>
    </row>
    <row r="62" spans="1:7" ht="24.75" customHeight="1">
      <c r="A62" s="9" t="s">
        <v>177</v>
      </c>
      <c r="B62" s="9" t="s">
        <v>315</v>
      </c>
      <c r="C62" s="8" t="s">
        <v>51</v>
      </c>
      <c r="D62" s="6" t="s">
        <v>33</v>
      </c>
      <c r="E62" s="17">
        <v>58.4</v>
      </c>
      <c r="F62" s="16"/>
      <c r="G62" s="16"/>
    </row>
    <row r="63" spans="1:7" ht="24.75" customHeight="1">
      <c r="A63" s="9" t="s">
        <v>178</v>
      </c>
      <c r="B63" s="9" t="s">
        <v>315</v>
      </c>
      <c r="C63" s="8" t="s">
        <v>52</v>
      </c>
      <c r="D63" s="6" t="s">
        <v>53</v>
      </c>
      <c r="E63" s="17">
        <v>800</v>
      </c>
      <c r="F63" s="16"/>
      <c r="G63" s="16"/>
    </row>
    <row r="64" spans="1:7" ht="24.75" customHeight="1">
      <c r="A64" s="9" t="s">
        <v>179</v>
      </c>
      <c r="B64" s="9" t="s">
        <v>315</v>
      </c>
      <c r="C64" s="8" t="s">
        <v>54</v>
      </c>
      <c r="D64" s="6" t="s">
        <v>8</v>
      </c>
      <c r="E64" s="17">
        <v>80</v>
      </c>
      <c r="F64" s="16"/>
      <c r="G64" s="16"/>
    </row>
    <row r="65" spans="1:7" ht="24.75" customHeight="1">
      <c r="A65" s="9" t="s">
        <v>180</v>
      </c>
      <c r="B65" s="9" t="s">
        <v>315</v>
      </c>
      <c r="C65" s="8" t="s">
        <v>55</v>
      </c>
      <c r="D65" s="6" t="s">
        <v>28</v>
      </c>
      <c r="E65" s="17">
        <v>2.76</v>
      </c>
      <c r="F65" s="16"/>
      <c r="G65" s="16"/>
    </row>
    <row r="66" spans="1:7" ht="24.75" customHeight="1">
      <c r="A66" s="9" t="s">
        <v>181</v>
      </c>
      <c r="B66" s="9" t="s">
        <v>315</v>
      </c>
      <c r="C66" s="8" t="s">
        <v>56</v>
      </c>
      <c r="D66" s="6" t="s">
        <v>3</v>
      </c>
      <c r="E66" s="17">
        <v>20</v>
      </c>
      <c r="F66" s="16"/>
      <c r="G66" s="16"/>
    </row>
    <row r="67" spans="1:7" s="18" customFormat="1" ht="24.75" customHeight="1">
      <c r="A67" s="46"/>
      <c r="B67" s="46"/>
      <c r="C67" s="47" t="s">
        <v>182</v>
      </c>
      <c r="D67" s="48"/>
      <c r="E67" s="49"/>
      <c r="F67" s="50"/>
      <c r="G67" s="50">
        <f>SUM(G58:G66)</f>
        <v>0</v>
      </c>
    </row>
    <row r="68" spans="1:7" s="18" customFormat="1" ht="24.75" customHeight="1">
      <c r="A68" s="36" t="s">
        <v>183</v>
      </c>
      <c r="B68" s="36"/>
      <c r="C68" s="37" t="s">
        <v>184</v>
      </c>
      <c r="D68" s="38"/>
      <c r="E68" s="39"/>
      <c r="F68" s="40"/>
      <c r="G68" s="40"/>
    </row>
    <row r="69" spans="1:7" ht="24.75" customHeight="1">
      <c r="A69" s="9" t="s">
        <v>185</v>
      </c>
      <c r="B69" s="9" t="s">
        <v>315</v>
      </c>
      <c r="C69" s="8" t="s">
        <v>57</v>
      </c>
      <c r="D69" s="6" t="s">
        <v>28</v>
      </c>
      <c r="E69" s="17">
        <v>0.46</v>
      </c>
      <c r="F69" s="16"/>
      <c r="G69" s="16"/>
    </row>
    <row r="70" spans="1:7" ht="24.75" customHeight="1">
      <c r="A70" s="9" t="s">
        <v>186</v>
      </c>
      <c r="B70" s="9" t="s">
        <v>315</v>
      </c>
      <c r="C70" s="8" t="s">
        <v>48</v>
      </c>
      <c r="D70" s="6" t="s">
        <v>28</v>
      </c>
      <c r="E70" s="17">
        <v>0.07</v>
      </c>
      <c r="F70" s="16"/>
      <c r="G70" s="16"/>
    </row>
    <row r="71" spans="1:7" ht="24.75" customHeight="1">
      <c r="A71" s="9" t="s">
        <v>187</v>
      </c>
      <c r="B71" s="9" t="s">
        <v>315</v>
      </c>
      <c r="C71" s="8" t="s">
        <v>58</v>
      </c>
      <c r="D71" s="6" t="s">
        <v>28</v>
      </c>
      <c r="E71" s="17">
        <v>0.29</v>
      </c>
      <c r="F71" s="16"/>
      <c r="G71" s="16"/>
    </row>
    <row r="72" spans="1:7" ht="24.75" customHeight="1">
      <c r="A72" s="9" t="s">
        <v>188</v>
      </c>
      <c r="B72" s="9" t="s">
        <v>315</v>
      </c>
      <c r="C72" s="8" t="s">
        <v>50</v>
      </c>
      <c r="D72" s="6" t="s">
        <v>39</v>
      </c>
      <c r="E72" s="17">
        <v>16</v>
      </c>
      <c r="F72" s="16"/>
      <c r="G72" s="16"/>
    </row>
    <row r="73" spans="1:7" ht="24.75" customHeight="1">
      <c r="A73" s="9" t="s">
        <v>189</v>
      </c>
      <c r="B73" s="9" t="s">
        <v>315</v>
      </c>
      <c r="C73" s="8" t="s">
        <v>59</v>
      </c>
      <c r="D73" s="6" t="s">
        <v>33</v>
      </c>
      <c r="E73" s="17">
        <v>2.4</v>
      </c>
      <c r="F73" s="16"/>
      <c r="G73" s="16"/>
    </row>
    <row r="74" spans="1:7" ht="24.75" customHeight="1">
      <c r="A74" s="9" t="s">
        <v>190</v>
      </c>
      <c r="B74" s="9" t="s">
        <v>315</v>
      </c>
      <c r="C74" s="8" t="s">
        <v>60</v>
      </c>
      <c r="D74" s="6" t="s">
        <v>53</v>
      </c>
      <c r="E74" s="17">
        <v>120</v>
      </c>
      <c r="F74" s="16"/>
      <c r="G74" s="16"/>
    </row>
    <row r="75" spans="1:7" ht="24.75" customHeight="1">
      <c r="A75" s="9" t="s">
        <v>191</v>
      </c>
      <c r="B75" s="9" t="s">
        <v>315</v>
      </c>
      <c r="C75" s="8" t="s">
        <v>61</v>
      </c>
      <c r="D75" s="6" t="s">
        <v>8</v>
      </c>
      <c r="E75" s="17">
        <v>8</v>
      </c>
      <c r="F75" s="16"/>
      <c r="G75" s="16"/>
    </row>
    <row r="76" spans="1:7" ht="24.75" customHeight="1">
      <c r="A76" s="9" t="s">
        <v>192</v>
      </c>
      <c r="B76" s="9" t="s">
        <v>315</v>
      </c>
      <c r="C76" s="8" t="s">
        <v>55</v>
      </c>
      <c r="D76" s="6" t="s">
        <v>28</v>
      </c>
      <c r="E76" s="17">
        <v>0.1</v>
      </c>
      <c r="F76" s="16"/>
      <c r="G76" s="16"/>
    </row>
    <row r="77" spans="1:7" ht="24.75" customHeight="1">
      <c r="A77" s="9" t="s">
        <v>193</v>
      </c>
      <c r="B77" s="9" t="s">
        <v>315</v>
      </c>
      <c r="C77" s="8" t="s">
        <v>62</v>
      </c>
      <c r="D77" s="6" t="s">
        <v>3</v>
      </c>
      <c r="E77" s="17">
        <v>1</v>
      </c>
      <c r="F77" s="16"/>
      <c r="G77" s="16"/>
    </row>
    <row r="78" spans="1:7" s="18" customFormat="1" ht="24.75" customHeight="1">
      <c r="A78" s="36"/>
      <c r="B78" s="36"/>
      <c r="C78" s="37" t="s">
        <v>194</v>
      </c>
      <c r="D78" s="38"/>
      <c r="E78" s="39"/>
      <c r="F78" s="40"/>
      <c r="G78" s="40">
        <f>SUM(G69:G77)</f>
        <v>0</v>
      </c>
    </row>
    <row r="79" spans="1:7" s="18" customFormat="1" ht="24.75" customHeight="1">
      <c r="A79" s="41"/>
      <c r="B79" s="41"/>
      <c r="C79" s="42" t="s">
        <v>195</v>
      </c>
      <c r="D79" s="43"/>
      <c r="E79" s="44"/>
      <c r="F79" s="45"/>
      <c r="G79" s="45">
        <f>G67+G78</f>
        <v>0</v>
      </c>
    </row>
    <row r="80" spans="1:7" s="18" customFormat="1" ht="24.75" customHeight="1">
      <c r="A80" s="51" t="s">
        <v>196</v>
      </c>
      <c r="B80" s="51"/>
      <c r="C80" s="52" t="s">
        <v>197</v>
      </c>
      <c r="D80" s="53"/>
      <c r="E80" s="54"/>
      <c r="F80" s="55"/>
      <c r="G80" s="55"/>
    </row>
    <row r="81" spans="1:7" s="18" customFormat="1" ht="24.75" customHeight="1">
      <c r="A81" s="56" t="s">
        <v>198</v>
      </c>
      <c r="B81" s="56"/>
      <c r="C81" s="57" t="s">
        <v>199</v>
      </c>
      <c r="D81" s="21"/>
      <c r="E81" s="58"/>
      <c r="F81" s="22"/>
      <c r="G81" s="22"/>
    </row>
    <row r="82" spans="1:7" ht="24.75" customHeight="1">
      <c r="A82" s="9" t="s">
        <v>200</v>
      </c>
      <c r="B82" s="9" t="s">
        <v>316</v>
      </c>
      <c r="C82" s="8" t="s">
        <v>63</v>
      </c>
      <c r="D82" s="6" t="s">
        <v>3</v>
      </c>
      <c r="E82" s="17">
        <v>19</v>
      </c>
      <c r="F82" s="16"/>
      <c r="G82" s="16"/>
    </row>
    <row r="83" spans="1:7" s="18" customFormat="1" ht="24.75" customHeight="1">
      <c r="A83" s="56"/>
      <c r="B83" s="56"/>
      <c r="C83" s="57" t="s">
        <v>201</v>
      </c>
      <c r="D83" s="21"/>
      <c r="E83" s="58"/>
      <c r="F83" s="22"/>
      <c r="G83" s="22">
        <f>SUM(G82)</f>
        <v>0</v>
      </c>
    </row>
    <row r="84" spans="1:7" s="18" customFormat="1" ht="24.75" customHeight="1">
      <c r="A84" s="59" t="s">
        <v>202</v>
      </c>
      <c r="B84" s="59"/>
      <c r="C84" s="60" t="s">
        <v>205</v>
      </c>
      <c r="D84" s="61"/>
      <c r="E84" s="62"/>
      <c r="F84" s="63"/>
      <c r="G84" s="63"/>
    </row>
    <row r="85" spans="1:7" ht="24.75" customHeight="1">
      <c r="A85" s="9" t="s">
        <v>203</v>
      </c>
      <c r="B85" s="9" t="s">
        <v>316</v>
      </c>
      <c r="C85" s="8" t="s">
        <v>64</v>
      </c>
      <c r="D85" s="6" t="s">
        <v>3</v>
      </c>
      <c r="E85" s="17">
        <v>10</v>
      </c>
      <c r="F85" s="16"/>
      <c r="G85" s="16"/>
    </row>
    <row r="86" spans="1:7" s="18" customFormat="1" ht="24.75" customHeight="1">
      <c r="A86" s="59"/>
      <c r="B86" s="59"/>
      <c r="C86" s="60" t="s">
        <v>204</v>
      </c>
      <c r="D86" s="61"/>
      <c r="E86" s="62"/>
      <c r="F86" s="63"/>
      <c r="G86" s="63">
        <f>SUM(G85)</f>
        <v>0</v>
      </c>
    </row>
    <row r="87" spans="1:7" s="18" customFormat="1" ht="24.75" customHeight="1">
      <c r="A87" s="51"/>
      <c r="B87" s="51"/>
      <c r="C87" s="52" t="s">
        <v>206</v>
      </c>
      <c r="D87" s="53"/>
      <c r="E87" s="54"/>
      <c r="F87" s="55"/>
      <c r="G87" s="55">
        <f>G83+G86</f>
        <v>0</v>
      </c>
    </row>
    <row r="88" spans="1:7" s="18" customFormat="1" ht="24.75" customHeight="1">
      <c r="A88" s="64" t="s">
        <v>208</v>
      </c>
      <c r="B88" s="64"/>
      <c r="C88" s="65" t="s">
        <v>207</v>
      </c>
      <c r="D88" s="66"/>
      <c r="E88" s="67"/>
      <c r="F88" s="68"/>
      <c r="G88" s="68"/>
    </row>
    <row r="89" spans="1:7" ht="24.75" customHeight="1">
      <c r="A89" s="9" t="s">
        <v>209</v>
      </c>
      <c r="B89" s="9" t="s">
        <v>317</v>
      </c>
      <c r="C89" s="8" t="s">
        <v>65</v>
      </c>
      <c r="D89" s="6" t="s">
        <v>28</v>
      </c>
      <c r="E89" s="17">
        <v>2.11</v>
      </c>
      <c r="F89" s="16"/>
      <c r="G89" s="16"/>
    </row>
    <row r="90" spans="1:7" ht="24.75" customHeight="1">
      <c r="A90" s="9" t="s">
        <v>210</v>
      </c>
      <c r="B90" s="9" t="s">
        <v>317</v>
      </c>
      <c r="C90" s="8" t="s">
        <v>66</v>
      </c>
      <c r="D90" s="6" t="s">
        <v>33</v>
      </c>
      <c r="E90" s="17">
        <v>24</v>
      </c>
      <c r="F90" s="16"/>
      <c r="G90" s="16"/>
    </row>
    <row r="91" spans="1:7" ht="24.75" customHeight="1">
      <c r="A91" s="9" t="s">
        <v>211</v>
      </c>
      <c r="B91" s="9" t="s">
        <v>317</v>
      </c>
      <c r="C91" s="8" t="s">
        <v>67</v>
      </c>
      <c r="D91" s="6" t="s">
        <v>53</v>
      </c>
      <c r="E91" s="17">
        <v>384</v>
      </c>
      <c r="F91" s="16"/>
      <c r="G91" s="16"/>
    </row>
    <row r="92" spans="1:7" ht="24.75" customHeight="1">
      <c r="A92" s="9" t="s">
        <v>212</v>
      </c>
      <c r="B92" s="9" t="s">
        <v>317</v>
      </c>
      <c r="C92" s="8" t="s">
        <v>68</v>
      </c>
      <c r="D92" s="6" t="s">
        <v>8</v>
      </c>
      <c r="E92" s="17">
        <v>48</v>
      </c>
      <c r="F92" s="16"/>
      <c r="G92" s="16"/>
    </row>
    <row r="93" spans="1:7" ht="24.75" customHeight="1">
      <c r="A93" s="9" t="s">
        <v>213</v>
      </c>
      <c r="B93" s="9" t="s">
        <v>317</v>
      </c>
      <c r="C93" s="8" t="s">
        <v>69</v>
      </c>
      <c r="D93" s="6" t="s">
        <v>3</v>
      </c>
      <c r="E93" s="17">
        <v>6</v>
      </c>
      <c r="F93" s="16"/>
      <c r="G93" s="16"/>
    </row>
    <row r="94" spans="1:7" s="18" customFormat="1" ht="24.75" customHeight="1">
      <c r="A94" s="64"/>
      <c r="B94" s="64"/>
      <c r="C94" s="65" t="s">
        <v>214</v>
      </c>
      <c r="D94" s="66"/>
      <c r="E94" s="67"/>
      <c r="F94" s="68"/>
      <c r="G94" s="68">
        <f>SUM(G89:G93)</f>
        <v>0</v>
      </c>
    </row>
    <row r="95" spans="1:7" s="18" customFormat="1" ht="24.75" customHeight="1">
      <c r="A95" s="69" t="s">
        <v>215</v>
      </c>
      <c r="B95" s="69"/>
      <c r="C95" s="70" t="s">
        <v>216</v>
      </c>
      <c r="D95" s="19"/>
      <c r="E95" s="71"/>
      <c r="F95" s="20"/>
      <c r="G95" s="20"/>
    </row>
    <row r="96" spans="1:7" ht="24.75" customHeight="1">
      <c r="A96" s="9" t="s">
        <v>217</v>
      </c>
      <c r="B96" s="9" t="s">
        <v>318</v>
      </c>
      <c r="C96" s="8" t="s">
        <v>70</v>
      </c>
      <c r="D96" s="6" t="s">
        <v>28</v>
      </c>
      <c r="E96" s="17">
        <v>4.36</v>
      </c>
      <c r="F96" s="16"/>
      <c r="G96" s="16"/>
    </row>
    <row r="97" spans="1:7" ht="24.75" customHeight="1">
      <c r="A97" s="9" t="s">
        <v>218</v>
      </c>
      <c r="B97" s="9" t="s">
        <v>318</v>
      </c>
      <c r="C97" s="8" t="s">
        <v>71</v>
      </c>
      <c r="D97" s="6" t="s">
        <v>28</v>
      </c>
      <c r="E97" s="17">
        <v>1.45</v>
      </c>
      <c r="F97" s="16"/>
      <c r="G97" s="16"/>
    </row>
    <row r="98" spans="1:7" ht="24.75" customHeight="1">
      <c r="A98" s="9" t="s">
        <v>219</v>
      </c>
      <c r="B98" s="9" t="s">
        <v>318</v>
      </c>
      <c r="C98" s="8" t="s">
        <v>72</v>
      </c>
      <c r="D98" s="6" t="s">
        <v>28</v>
      </c>
      <c r="E98" s="17">
        <v>1.65</v>
      </c>
      <c r="F98" s="16"/>
      <c r="G98" s="16"/>
    </row>
    <row r="99" spans="1:7" ht="24.75" customHeight="1">
      <c r="A99" s="9" t="s">
        <v>220</v>
      </c>
      <c r="B99" s="9" t="s">
        <v>318</v>
      </c>
      <c r="C99" s="8" t="s">
        <v>73</v>
      </c>
      <c r="D99" s="6" t="s">
        <v>3</v>
      </c>
      <c r="E99" s="17">
        <v>16</v>
      </c>
      <c r="F99" s="16"/>
      <c r="G99" s="16"/>
    </row>
    <row r="100" spans="1:7" s="18" customFormat="1" ht="24.75" customHeight="1">
      <c r="A100" s="69"/>
      <c r="B100" s="69"/>
      <c r="C100" s="70" t="s">
        <v>221</v>
      </c>
      <c r="D100" s="19"/>
      <c r="E100" s="71"/>
      <c r="F100" s="20"/>
      <c r="G100" s="20">
        <f>SUM(G96:G99)</f>
        <v>0</v>
      </c>
    </row>
    <row r="101" spans="1:7" s="18" customFormat="1" ht="24.75" customHeight="1">
      <c r="A101" s="72" t="s">
        <v>222</v>
      </c>
      <c r="B101" s="72"/>
      <c r="C101" s="73" t="s">
        <v>223</v>
      </c>
      <c r="D101" s="74"/>
      <c r="E101" s="75"/>
      <c r="F101" s="76"/>
      <c r="G101" s="76"/>
    </row>
    <row r="102" spans="1:7" ht="24.75" customHeight="1">
      <c r="A102" s="9" t="s">
        <v>224</v>
      </c>
      <c r="B102" s="9" t="s">
        <v>319</v>
      </c>
      <c r="C102" s="8" t="s">
        <v>74</v>
      </c>
      <c r="D102" s="6" t="s">
        <v>28</v>
      </c>
      <c r="E102" s="17">
        <v>16.06</v>
      </c>
      <c r="F102" s="16"/>
      <c r="G102" s="16"/>
    </row>
    <row r="103" spans="1:7" ht="24.75" customHeight="1">
      <c r="A103" s="9" t="s">
        <v>225</v>
      </c>
      <c r="B103" s="9" t="s">
        <v>319</v>
      </c>
      <c r="C103" s="8" t="s">
        <v>71</v>
      </c>
      <c r="D103" s="6" t="s">
        <v>28</v>
      </c>
      <c r="E103" s="17">
        <v>5.35</v>
      </c>
      <c r="F103" s="16"/>
      <c r="G103" s="16"/>
    </row>
    <row r="104" spans="1:7" ht="24.75" customHeight="1">
      <c r="A104" s="9" t="s">
        <v>226</v>
      </c>
      <c r="B104" s="9" t="s">
        <v>319</v>
      </c>
      <c r="C104" s="8" t="s">
        <v>75</v>
      </c>
      <c r="D104" s="6" t="s">
        <v>28</v>
      </c>
      <c r="E104" s="17">
        <v>6.07</v>
      </c>
      <c r="F104" s="16"/>
      <c r="G104" s="16"/>
    </row>
    <row r="105" spans="1:7" ht="24.75" customHeight="1">
      <c r="A105" s="9" t="s">
        <v>227</v>
      </c>
      <c r="B105" s="9" t="s">
        <v>319</v>
      </c>
      <c r="C105" s="8" t="s">
        <v>76</v>
      </c>
      <c r="D105" s="6" t="s">
        <v>3</v>
      </c>
      <c r="E105" s="17">
        <v>118</v>
      </c>
      <c r="F105" s="16"/>
      <c r="G105" s="16"/>
    </row>
    <row r="106" spans="1:7" s="18" customFormat="1" ht="24.75" customHeight="1">
      <c r="A106" s="72"/>
      <c r="B106" s="72"/>
      <c r="C106" s="73" t="s">
        <v>228</v>
      </c>
      <c r="D106" s="74"/>
      <c r="E106" s="75"/>
      <c r="F106" s="76"/>
      <c r="G106" s="76">
        <f>SUM(G102:G105)</f>
        <v>0</v>
      </c>
    </row>
    <row r="107" spans="1:7" s="18" customFormat="1" ht="24.75" customHeight="1">
      <c r="A107" s="24" t="s">
        <v>229</v>
      </c>
      <c r="B107" s="24"/>
      <c r="C107" s="25" t="s">
        <v>230</v>
      </c>
      <c r="D107" s="26"/>
      <c r="E107" s="28"/>
      <c r="F107" s="29"/>
      <c r="G107" s="29"/>
    </row>
    <row r="108" spans="1:7" ht="24.75" customHeight="1">
      <c r="A108" s="9" t="s">
        <v>231</v>
      </c>
      <c r="B108" s="9" t="s">
        <v>320</v>
      </c>
      <c r="C108" s="8" t="s">
        <v>77</v>
      </c>
      <c r="D108" s="6" t="s">
        <v>33</v>
      </c>
      <c r="E108" s="17">
        <v>12.69</v>
      </c>
      <c r="F108" s="16"/>
      <c r="G108" s="16"/>
    </row>
    <row r="109" spans="1:7" ht="24.75" customHeight="1">
      <c r="A109" s="9" t="s">
        <v>232</v>
      </c>
      <c r="B109" s="9" t="s">
        <v>320</v>
      </c>
      <c r="C109" s="8" t="s">
        <v>78</v>
      </c>
      <c r="D109" s="6" t="s">
        <v>33</v>
      </c>
      <c r="E109" s="17">
        <v>12.69</v>
      </c>
      <c r="F109" s="16"/>
      <c r="G109" s="16"/>
    </row>
    <row r="110" spans="1:7" s="18" customFormat="1" ht="24.75" customHeight="1">
      <c r="A110" s="24"/>
      <c r="B110" s="24"/>
      <c r="C110" s="25" t="s">
        <v>233</v>
      </c>
      <c r="D110" s="26"/>
      <c r="E110" s="28"/>
      <c r="F110" s="29"/>
      <c r="G110" s="29">
        <f>SUM(G108:G109)</f>
        <v>0</v>
      </c>
    </row>
    <row r="111" spans="1:7" s="18" customFormat="1" ht="24.75" customHeight="1">
      <c r="A111" s="77" t="s">
        <v>234</v>
      </c>
      <c r="B111" s="77"/>
      <c r="C111" s="78" t="s">
        <v>235</v>
      </c>
      <c r="D111" s="79"/>
      <c r="E111" s="80"/>
      <c r="F111" s="81"/>
      <c r="G111" s="81"/>
    </row>
    <row r="112" spans="1:7" s="18" customFormat="1" ht="24.75" customHeight="1">
      <c r="A112" s="46" t="s">
        <v>236</v>
      </c>
      <c r="B112" s="46"/>
      <c r="C112" s="47" t="s">
        <v>237</v>
      </c>
      <c r="D112" s="48"/>
      <c r="E112" s="49"/>
      <c r="F112" s="50"/>
      <c r="G112" s="50"/>
    </row>
    <row r="113" spans="1:7" s="18" customFormat="1" ht="24.75" customHeight="1">
      <c r="A113" s="30" t="s">
        <v>238</v>
      </c>
      <c r="B113" s="30"/>
      <c r="C113" s="31" t="s">
        <v>149</v>
      </c>
      <c r="D113" s="32"/>
      <c r="E113" s="34"/>
      <c r="F113" s="35"/>
      <c r="G113" s="35"/>
    </row>
    <row r="114" spans="1:7" ht="24.75" customHeight="1">
      <c r="A114" s="9" t="s">
        <v>239</v>
      </c>
      <c r="B114" s="9" t="s">
        <v>321</v>
      </c>
      <c r="C114" s="8" t="s">
        <v>79</v>
      </c>
      <c r="D114" s="6" t="s">
        <v>28</v>
      </c>
      <c r="E114" s="17">
        <v>26.46</v>
      </c>
      <c r="F114" s="16"/>
      <c r="G114" s="16"/>
    </row>
    <row r="115" spans="1:7" ht="24.75" customHeight="1">
      <c r="A115" s="9" t="s">
        <v>240</v>
      </c>
      <c r="B115" s="9" t="s">
        <v>321</v>
      </c>
      <c r="C115" s="8" t="s">
        <v>80</v>
      </c>
      <c r="D115" s="6" t="s">
        <v>28</v>
      </c>
      <c r="E115" s="17">
        <v>2.94</v>
      </c>
      <c r="F115" s="16"/>
      <c r="G115" s="16"/>
    </row>
    <row r="116" spans="1:7" ht="24.75" customHeight="1">
      <c r="A116" s="9" t="s">
        <v>241</v>
      </c>
      <c r="B116" s="9" t="s">
        <v>321</v>
      </c>
      <c r="C116" s="8" t="s">
        <v>81</v>
      </c>
      <c r="D116" s="6" t="s">
        <v>28</v>
      </c>
      <c r="E116" s="17">
        <v>5.76</v>
      </c>
      <c r="F116" s="16"/>
      <c r="G116" s="16"/>
    </row>
    <row r="117" spans="1:7" ht="24.75" customHeight="1">
      <c r="A117" s="9" t="s">
        <v>242</v>
      </c>
      <c r="B117" s="9" t="s">
        <v>321</v>
      </c>
      <c r="C117" s="8" t="s">
        <v>82</v>
      </c>
      <c r="D117" s="6" t="s">
        <v>39</v>
      </c>
      <c r="E117" s="17">
        <v>2598</v>
      </c>
      <c r="F117" s="16"/>
      <c r="G117" s="16"/>
    </row>
    <row r="118" spans="1:7" ht="24.75" customHeight="1">
      <c r="A118" s="9" t="s">
        <v>243</v>
      </c>
      <c r="B118" s="9" t="s">
        <v>321</v>
      </c>
      <c r="C118" s="8" t="s">
        <v>83</v>
      </c>
      <c r="D118" s="6" t="s">
        <v>28</v>
      </c>
      <c r="E118" s="17">
        <v>17.76</v>
      </c>
      <c r="F118" s="16"/>
      <c r="G118" s="16"/>
    </row>
    <row r="119" spans="1:7" s="18" customFormat="1" ht="24.75" customHeight="1">
      <c r="A119" s="30"/>
      <c r="B119" s="30"/>
      <c r="C119" s="31" t="s">
        <v>154</v>
      </c>
      <c r="D119" s="32"/>
      <c r="E119" s="34"/>
      <c r="F119" s="35"/>
      <c r="G119" s="35">
        <f>SUM(G114:G118)</f>
        <v>0</v>
      </c>
    </row>
    <row r="120" spans="1:7" s="18" customFormat="1" ht="24.75" customHeight="1">
      <c r="A120" s="36" t="s">
        <v>244</v>
      </c>
      <c r="B120" s="36"/>
      <c r="C120" s="37" t="s">
        <v>245</v>
      </c>
      <c r="D120" s="38"/>
      <c r="E120" s="39"/>
      <c r="F120" s="40"/>
      <c r="G120" s="40"/>
    </row>
    <row r="121" spans="1:7" ht="24.75" customHeight="1">
      <c r="A121" s="9" t="s">
        <v>246</v>
      </c>
      <c r="B121" s="9" t="s">
        <v>321</v>
      </c>
      <c r="C121" s="8" t="s">
        <v>84</v>
      </c>
      <c r="D121" s="6" t="s">
        <v>85</v>
      </c>
      <c r="E121" s="17">
        <v>4</v>
      </c>
      <c r="F121" s="16"/>
      <c r="G121" s="16"/>
    </row>
    <row r="122" spans="1:7" ht="24.75" customHeight="1">
      <c r="A122" s="9" t="s">
        <v>247</v>
      </c>
      <c r="B122" s="9" t="s">
        <v>321</v>
      </c>
      <c r="C122" s="8" t="s">
        <v>86</v>
      </c>
      <c r="D122" s="6" t="s">
        <v>85</v>
      </c>
      <c r="E122" s="17">
        <v>2</v>
      </c>
      <c r="F122" s="16"/>
      <c r="G122" s="16"/>
    </row>
    <row r="123" spans="1:7" s="18" customFormat="1" ht="24.75" customHeight="1">
      <c r="A123" s="36"/>
      <c r="B123" s="36"/>
      <c r="C123" s="37" t="s">
        <v>248</v>
      </c>
      <c r="D123" s="38"/>
      <c r="E123" s="39"/>
      <c r="F123" s="40"/>
      <c r="G123" s="40">
        <f>SUM(G121:G122)</f>
        <v>0</v>
      </c>
    </row>
    <row r="124" spans="1:7" s="18" customFormat="1" ht="24.75" customHeight="1">
      <c r="A124" s="46"/>
      <c r="B124" s="46"/>
      <c r="C124" s="47" t="s">
        <v>249</v>
      </c>
      <c r="D124" s="48"/>
      <c r="E124" s="49"/>
      <c r="F124" s="50"/>
      <c r="G124" s="50">
        <f>G119+G123</f>
        <v>0</v>
      </c>
    </row>
    <row r="125" spans="1:7" s="18" customFormat="1" ht="24.75" customHeight="1">
      <c r="A125" s="72" t="s">
        <v>251</v>
      </c>
      <c r="B125" s="72"/>
      <c r="C125" s="73" t="s">
        <v>250</v>
      </c>
      <c r="D125" s="74"/>
      <c r="E125" s="75"/>
      <c r="F125" s="76"/>
      <c r="G125" s="76"/>
    </row>
    <row r="126" spans="1:7" s="18" customFormat="1" ht="24.75" customHeight="1">
      <c r="A126" s="59" t="s">
        <v>252</v>
      </c>
      <c r="B126" s="59"/>
      <c r="C126" s="60" t="s">
        <v>253</v>
      </c>
      <c r="D126" s="61"/>
      <c r="E126" s="62"/>
      <c r="F126" s="63"/>
      <c r="G126" s="63"/>
    </row>
    <row r="127" spans="1:7" ht="24.75" customHeight="1">
      <c r="A127" s="9" t="s">
        <v>254</v>
      </c>
      <c r="B127" s="9" t="s">
        <v>322</v>
      </c>
      <c r="C127" s="8" t="s">
        <v>87</v>
      </c>
      <c r="D127" s="6" t="s">
        <v>28</v>
      </c>
      <c r="E127" s="17">
        <v>10.18</v>
      </c>
      <c r="F127" s="16"/>
      <c r="G127" s="16"/>
    </row>
    <row r="128" spans="1:7" ht="24.75" customHeight="1">
      <c r="A128" s="9" t="s">
        <v>255</v>
      </c>
      <c r="B128" s="9" t="s">
        <v>322</v>
      </c>
      <c r="C128" s="8" t="s">
        <v>48</v>
      </c>
      <c r="D128" s="6" t="s">
        <v>28</v>
      </c>
      <c r="E128" s="17">
        <v>0.64</v>
      </c>
      <c r="F128" s="16"/>
      <c r="G128" s="16"/>
    </row>
    <row r="129" spans="1:7" ht="24.75" customHeight="1">
      <c r="A129" s="9" t="s">
        <v>256</v>
      </c>
      <c r="B129" s="9" t="s">
        <v>322</v>
      </c>
      <c r="C129" s="8" t="s">
        <v>88</v>
      </c>
      <c r="D129" s="6" t="s">
        <v>3</v>
      </c>
      <c r="E129" s="17">
        <v>6</v>
      </c>
      <c r="F129" s="16"/>
      <c r="G129" s="16"/>
    </row>
    <row r="130" spans="1:7" ht="24.75" customHeight="1">
      <c r="A130" s="9" t="s">
        <v>257</v>
      </c>
      <c r="B130" s="9" t="s">
        <v>322</v>
      </c>
      <c r="C130" s="8" t="s">
        <v>89</v>
      </c>
      <c r="D130" s="6" t="s">
        <v>28</v>
      </c>
      <c r="E130" s="17">
        <v>7.88</v>
      </c>
      <c r="F130" s="16"/>
      <c r="G130" s="16"/>
    </row>
    <row r="131" spans="1:7" s="18" customFormat="1" ht="24.75" customHeight="1">
      <c r="A131" s="59"/>
      <c r="B131" s="59"/>
      <c r="C131" s="60" t="s">
        <v>258</v>
      </c>
      <c r="D131" s="61"/>
      <c r="E131" s="62"/>
      <c r="F131" s="63"/>
      <c r="G131" s="63">
        <f>SUM(G127:G130)</f>
        <v>0</v>
      </c>
    </row>
    <row r="132" spans="1:7" s="18" customFormat="1" ht="24.75" customHeight="1">
      <c r="A132" s="30" t="s">
        <v>260</v>
      </c>
      <c r="B132" s="30"/>
      <c r="C132" s="31" t="s">
        <v>259</v>
      </c>
      <c r="D132" s="32"/>
      <c r="E132" s="34"/>
      <c r="F132" s="35"/>
      <c r="G132" s="35"/>
    </row>
    <row r="133" spans="1:7" ht="24.75" customHeight="1">
      <c r="A133" s="9">
        <v>85</v>
      </c>
      <c r="B133" s="9" t="s">
        <v>322</v>
      </c>
      <c r="C133" s="8" t="s">
        <v>90</v>
      </c>
      <c r="D133" s="6" t="s">
        <v>8</v>
      </c>
      <c r="E133" s="17">
        <v>6</v>
      </c>
      <c r="F133" s="16"/>
      <c r="G133" s="16"/>
    </row>
    <row r="134" spans="1:7" s="18" customFormat="1" ht="24.75" customHeight="1">
      <c r="A134" s="30"/>
      <c r="B134" s="30"/>
      <c r="C134" s="31" t="s">
        <v>261</v>
      </c>
      <c r="D134" s="32"/>
      <c r="E134" s="34"/>
      <c r="F134" s="35"/>
      <c r="G134" s="35">
        <f>SUM(G133)</f>
        <v>0</v>
      </c>
    </row>
    <row r="135" spans="1:7" s="18" customFormat="1" ht="24.75" customHeight="1">
      <c r="A135" s="36" t="s">
        <v>262</v>
      </c>
      <c r="B135" s="36"/>
      <c r="C135" s="37" t="s">
        <v>263</v>
      </c>
      <c r="D135" s="38"/>
      <c r="E135" s="39"/>
      <c r="F135" s="40"/>
      <c r="G135" s="40"/>
    </row>
    <row r="136" spans="1:7" ht="24.75" customHeight="1">
      <c r="A136" s="9" t="s">
        <v>264</v>
      </c>
      <c r="B136" s="9" t="s">
        <v>322</v>
      </c>
      <c r="C136" s="8" t="s">
        <v>91</v>
      </c>
      <c r="D136" s="6" t="s">
        <v>85</v>
      </c>
      <c r="E136" s="17">
        <v>6</v>
      </c>
      <c r="F136" s="16"/>
      <c r="G136" s="16"/>
    </row>
    <row r="137" spans="1:7" ht="24.75" customHeight="1">
      <c r="A137" s="9" t="s">
        <v>265</v>
      </c>
      <c r="B137" s="9" t="s">
        <v>322</v>
      </c>
      <c r="C137" s="8" t="s">
        <v>92</v>
      </c>
      <c r="D137" s="6" t="s">
        <v>85</v>
      </c>
      <c r="E137" s="17">
        <v>6</v>
      </c>
      <c r="F137" s="16"/>
      <c r="G137" s="16"/>
    </row>
    <row r="138" spans="1:7" s="18" customFormat="1" ht="24.75" customHeight="1">
      <c r="A138" s="36"/>
      <c r="B138" s="36"/>
      <c r="C138" s="37" t="s">
        <v>266</v>
      </c>
      <c r="D138" s="38"/>
      <c r="E138" s="39"/>
      <c r="F138" s="40"/>
      <c r="G138" s="40">
        <f>SUM(G136:G137)</f>
        <v>0</v>
      </c>
    </row>
    <row r="139" spans="1:7" s="18" customFormat="1" ht="24.75" customHeight="1">
      <c r="A139" s="72"/>
      <c r="B139" s="72"/>
      <c r="C139" s="73" t="s">
        <v>267</v>
      </c>
      <c r="D139" s="74"/>
      <c r="E139" s="75"/>
      <c r="F139" s="76"/>
      <c r="G139" s="76">
        <f>G131+G134+G138</f>
        <v>0</v>
      </c>
    </row>
    <row r="140" spans="1:7" s="18" customFormat="1" ht="24.75" customHeight="1">
      <c r="A140" s="56" t="s">
        <v>268</v>
      </c>
      <c r="B140" s="56"/>
      <c r="C140" s="57" t="s">
        <v>269</v>
      </c>
      <c r="D140" s="21"/>
      <c r="E140" s="58"/>
      <c r="F140" s="22"/>
      <c r="G140" s="22"/>
    </row>
    <row r="141" spans="1:7" ht="24.75" customHeight="1">
      <c r="A141" s="9" t="s">
        <v>270</v>
      </c>
      <c r="B141" s="9" t="s">
        <v>323</v>
      </c>
      <c r="C141" s="8" t="s">
        <v>47</v>
      </c>
      <c r="D141" s="6" t="s">
        <v>28</v>
      </c>
      <c r="E141" s="17">
        <v>2.8</v>
      </c>
      <c r="F141" s="16"/>
      <c r="G141" s="16"/>
    </row>
    <row r="142" spans="1:7" ht="24.75" customHeight="1">
      <c r="A142" s="9" t="s">
        <v>271</v>
      </c>
      <c r="B142" s="9" t="s">
        <v>323</v>
      </c>
      <c r="C142" s="8" t="s">
        <v>48</v>
      </c>
      <c r="D142" s="6" t="s">
        <v>28</v>
      </c>
      <c r="E142" s="17">
        <v>0.4</v>
      </c>
      <c r="F142" s="16"/>
      <c r="G142" s="16"/>
    </row>
    <row r="143" spans="1:7" ht="24.75" customHeight="1">
      <c r="A143" s="9" t="s">
        <v>272</v>
      </c>
      <c r="B143" s="9" t="s">
        <v>323</v>
      </c>
      <c r="C143" s="8" t="s">
        <v>49</v>
      </c>
      <c r="D143" s="6" t="s">
        <v>28</v>
      </c>
      <c r="E143" s="17">
        <v>1.54</v>
      </c>
      <c r="F143" s="16"/>
      <c r="G143" s="16"/>
    </row>
    <row r="144" spans="1:7" ht="24.75" customHeight="1">
      <c r="A144" s="9" t="s">
        <v>273</v>
      </c>
      <c r="B144" s="9" t="s">
        <v>323</v>
      </c>
      <c r="C144" s="8" t="s">
        <v>93</v>
      </c>
      <c r="D144" s="6" t="s">
        <v>39</v>
      </c>
      <c r="E144" s="17">
        <v>115.5</v>
      </c>
      <c r="F144" s="16"/>
      <c r="G144" s="16"/>
    </row>
    <row r="145" spans="1:7" ht="24.75" customHeight="1">
      <c r="A145" s="9" t="s">
        <v>274</v>
      </c>
      <c r="B145" s="9" t="s">
        <v>323</v>
      </c>
      <c r="C145" s="8" t="s">
        <v>51</v>
      </c>
      <c r="D145" s="6" t="s">
        <v>33</v>
      </c>
      <c r="E145" s="17">
        <v>17.92</v>
      </c>
      <c r="F145" s="16"/>
      <c r="G145" s="16"/>
    </row>
    <row r="146" spans="1:7" ht="24.75" customHeight="1">
      <c r="A146" s="9" t="s">
        <v>275</v>
      </c>
      <c r="B146" s="9" t="s">
        <v>323</v>
      </c>
      <c r="C146" s="8" t="s">
        <v>60</v>
      </c>
      <c r="D146" s="6" t="s">
        <v>53</v>
      </c>
      <c r="E146" s="17">
        <v>960</v>
      </c>
      <c r="F146" s="16"/>
      <c r="G146" s="16"/>
    </row>
    <row r="147" spans="1:7" ht="24.75" customHeight="1">
      <c r="A147" s="9" t="s">
        <v>276</v>
      </c>
      <c r="B147" s="9" t="s">
        <v>323</v>
      </c>
      <c r="C147" s="8" t="s">
        <v>94</v>
      </c>
      <c r="D147" s="6" t="s">
        <v>8</v>
      </c>
      <c r="E147" s="17">
        <v>64</v>
      </c>
      <c r="F147" s="16"/>
      <c r="G147" s="16"/>
    </row>
    <row r="148" spans="1:7" ht="24.75" customHeight="1">
      <c r="A148" s="9" t="s">
        <v>277</v>
      </c>
      <c r="B148" s="9" t="s">
        <v>323</v>
      </c>
      <c r="C148" s="8" t="s">
        <v>55</v>
      </c>
      <c r="D148" s="6" t="s">
        <v>28</v>
      </c>
      <c r="E148" s="17">
        <v>0.86</v>
      </c>
      <c r="F148" s="16"/>
      <c r="G148" s="16"/>
    </row>
    <row r="149" spans="1:7" ht="24.75" customHeight="1">
      <c r="A149" s="9" t="s">
        <v>278</v>
      </c>
      <c r="B149" s="9" t="s">
        <v>323</v>
      </c>
      <c r="C149" s="8" t="s">
        <v>95</v>
      </c>
      <c r="D149" s="6" t="s">
        <v>3</v>
      </c>
      <c r="E149" s="17">
        <v>8</v>
      </c>
      <c r="F149" s="16"/>
      <c r="G149" s="16"/>
    </row>
    <row r="150" spans="1:7" s="18" customFormat="1" ht="24.75" customHeight="1">
      <c r="A150" s="56"/>
      <c r="B150" s="56"/>
      <c r="C150" s="57" t="s">
        <v>279</v>
      </c>
      <c r="D150" s="21"/>
      <c r="E150" s="58"/>
      <c r="F150" s="22"/>
      <c r="G150" s="22">
        <f>SUM(G141:G149)</f>
        <v>0</v>
      </c>
    </row>
    <row r="151" spans="1:7" s="18" customFormat="1" ht="24.75" customHeight="1">
      <c r="A151" s="24" t="s">
        <v>281</v>
      </c>
      <c r="B151" s="24"/>
      <c r="C151" s="25" t="s">
        <v>280</v>
      </c>
      <c r="D151" s="26"/>
      <c r="E151" s="28"/>
      <c r="F151" s="29"/>
      <c r="G151" s="29"/>
    </row>
    <row r="152" spans="1:7" ht="24.75" customHeight="1">
      <c r="A152" s="9" t="s">
        <v>282</v>
      </c>
      <c r="B152" s="9" t="s">
        <v>324</v>
      </c>
      <c r="C152" s="8" t="s">
        <v>96</v>
      </c>
      <c r="D152" s="6" t="s">
        <v>3</v>
      </c>
      <c r="E152" s="17">
        <v>6</v>
      </c>
      <c r="F152" s="16"/>
      <c r="G152" s="16"/>
    </row>
    <row r="153" spans="1:7" s="18" customFormat="1" ht="24.75" customHeight="1">
      <c r="A153" s="24"/>
      <c r="B153" s="24"/>
      <c r="C153" s="25" t="s">
        <v>283</v>
      </c>
      <c r="D153" s="26"/>
      <c r="E153" s="28"/>
      <c r="F153" s="29"/>
      <c r="G153" s="29">
        <f>SUM(G152)</f>
        <v>0</v>
      </c>
    </row>
    <row r="154" spans="1:7" s="18" customFormat="1" ht="24.75" customHeight="1">
      <c r="A154" s="82" t="s">
        <v>285</v>
      </c>
      <c r="B154" s="82"/>
      <c r="C154" s="83" t="s">
        <v>284</v>
      </c>
      <c r="D154" s="84"/>
      <c r="E154" s="85"/>
      <c r="F154" s="86"/>
      <c r="G154" s="86"/>
    </row>
    <row r="155" spans="1:7" ht="24.75" customHeight="1">
      <c r="A155" s="9" t="s">
        <v>286</v>
      </c>
      <c r="B155" s="9" t="s">
        <v>325</v>
      </c>
      <c r="C155" s="8" t="s">
        <v>97</v>
      </c>
      <c r="D155" s="6" t="s">
        <v>28</v>
      </c>
      <c r="E155" s="17">
        <v>29.5</v>
      </c>
      <c r="F155" s="16"/>
      <c r="G155" s="16"/>
    </row>
    <row r="156" spans="1:7" ht="24.75" customHeight="1">
      <c r="A156" s="9" t="s">
        <v>287</v>
      </c>
      <c r="B156" s="9" t="s">
        <v>325</v>
      </c>
      <c r="C156" s="8" t="s">
        <v>98</v>
      </c>
      <c r="D156" s="6" t="s">
        <v>28</v>
      </c>
      <c r="E156" s="17">
        <v>7.5</v>
      </c>
      <c r="F156" s="16"/>
      <c r="G156" s="16"/>
    </row>
    <row r="157" spans="1:7" ht="24.75" customHeight="1">
      <c r="A157" s="9" t="s">
        <v>288</v>
      </c>
      <c r="B157" s="9" t="s">
        <v>325</v>
      </c>
      <c r="C157" s="8" t="s">
        <v>99</v>
      </c>
      <c r="D157" s="6" t="s">
        <v>28</v>
      </c>
      <c r="E157" s="17">
        <v>0.55</v>
      </c>
      <c r="F157" s="16"/>
      <c r="G157" s="16"/>
    </row>
    <row r="158" spans="1:7" ht="24.75" customHeight="1">
      <c r="A158" s="9" t="s">
        <v>289</v>
      </c>
      <c r="B158" s="9" t="s">
        <v>325</v>
      </c>
      <c r="C158" s="8" t="s">
        <v>100</v>
      </c>
      <c r="D158" s="6" t="s">
        <v>39</v>
      </c>
      <c r="E158" s="17">
        <v>448</v>
      </c>
      <c r="F158" s="16"/>
      <c r="G158" s="16"/>
    </row>
    <row r="159" spans="1:7" ht="24.75" customHeight="1">
      <c r="A159" s="9" t="s">
        <v>290</v>
      </c>
      <c r="B159" s="9" t="s">
        <v>325</v>
      </c>
      <c r="C159" s="8" t="s">
        <v>101</v>
      </c>
      <c r="D159" s="6" t="s">
        <v>33</v>
      </c>
      <c r="E159" s="17">
        <v>119.95</v>
      </c>
      <c r="F159" s="16"/>
      <c r="G159" s="16"/>
    </row>
    <row r="160" spans="1:7" ht="24.75" customHeight="1">
      <c r="A160" s="9" t="s">
        <v>291</v>
      </c>
      <c r="B160" s="9" t="s">
        <v>325</v>
      </c>
      <c r="C160" s="8" t="s">
        <v>102</v>
      </c>
      <c r="D160" s="6" t="s">
        <v>28</v>
      </c>
      <c r="E160" s="17">
        <v>21.45</v>
      </c>
      <c r="F160" s="16"/>
      <c r="G160" s="16"/>
    </row>
    <row r="161" spans="1:7" ht="24.75" customHeight="1">
      <c r="A161" s="9" t="s">
        <v>292</v>
      </c>
      <c r="B161" s="9" t="s">
        <v>325</v>
      </c>
      <c r="C161" s="8" t="s">
        <v>103</v>
      </c>
      <c r="D161" s="6" t="s">
        <v>3</v>
      </c>
      <c r="E161" s="17">
        <v>181</v>
      </c>
      <c r="F161" s="16"/>
      <c r="G161" s="16"/>
    </row>
    <row r="162" spans="1:7" ht="24.75" customHeight="1">
      <c r="A162" s="9" t="s">
        <v>293</v>
      </c>
      <c r="B162" s="9" t="s">
        <v>325</v>
      </c>
      <c r="C162" s="8" t="s">
        <v>60</v>
      </c>
      <c r="D162" s="6" t="s">
        <v>53</v>
      </c>
      <c r="E162" s="17">
        <v>7240</v>
      </c>
      <c r="F162" s="16"/>
      <c r="G162" s="16"/>
    </row>
    <row r="163" spans="1:7" ht="24.75" customHeight="1">
      <c r="A163" s="9" t="s">
        <v>294</v>
      </c>
      <c r="B163" s="9" t="s">
        <v>325</v>
      </c>
      <c r="C163" s="8" t="s">
        <v>104</v>
      </c>
      <c r="D163" s="6" t="s">
        <v>8</v>
      </c>
      <c r="E163" s="17">
        <v>181</v>
      </c>
      <c r="F163" s="16"/>
      <c r="G163" s="16"/>
    </row>
    <row r="164" spans="1:7" ht="24.75" customHeight="1">
      <c r="A164" s="9" t="s">
        <v>295</v>
      </c>
      <c r="B164" s="9" t="s">
        <v>325</v>
      </c>
      <c r="C164" s="8" t="s">
        <v>105</v>
      </c>
      <c r="D164" s="6" t="s">
        <v>33</v>
      </c>
      <c r="E164" s="17">
        <v>254.1</v>
      </c>
      <c r="F164" s="16"/>
      <c r="G164" s="16"/>
    </row>
    <row r="165" spans="1:7" ht="24.75" customHeight="1">
      <c r="A165" s="9" t="s">
        <v>296</v>
      </c>
      <c r="B165" s="9" t="s">
        <v>325</v>
      </c>
      <c r="C165" s="8" t="s">
        <v>106</v>
      </c>
      <c r="D165" s="6" t="s">
        <v>46</v>
      </c>
      <c r="E165" s="17">
        <v>231</v>
      </c>
      <c r="F165" s="16"/>
      <c r="G165" s="16"/>
    </row>
    <row r="166" spans="1:7" s="18" customFormat="1" ht="24.75" customHeight="1">
      <c r="A166" s="82"/>
      <c r="B166" s="82"/>
      <c r="C166" s="83" t="s">
        <v>297</v>
      </c>
      <c r="D166" s="84"/>
      <c r="E166" s="85"/>
      <c r="F166" s="86"/>
      <c r="G166" s="86">
        <f>SUM(G155:G165)</f>
        <v>0</v>
      </c>
    </row>
    <row r="167" spans="1:7" s="18" customFormat="1" ht="24.75" customHeight="1">
      <c r="A167" s="87" t="s">
        <v>299</v>
      </c>
      <c r="B167" s="87"/>
      <c r="C167" s="88" t="s">
        <v>298</v>
      </c>
      <c r="D167" s="89"/>
      <c r="E167" s="90"/>
      <c r="F167" s="91"/>
      <c r="G167" s="91"/>
    </row>
    <row r="168" spans="1:7" ht="24.75" customHeight="1">
      <c r="A168" s="9" t="s">
        <v>300</v>
      </c>
      <c r="B168" s="9" t="s">
        <v>326</v>
      </c>
      <c r="C168" s="8" t="s">
        <v>107</v>
      </c>
      <c r="D168" s="6" t="s">
        <v>28</v>
      </c>
      <c r="E168" s="17">
        <v>4.03</v>
      </c>
      <c r="F168" s="16"/>
      <c r="G168" s="16"/>
    </row>
    <row r="169" spans="1:7" ht="24.75" customHeight="1">
      <c r="A169" s="9" t="s">
        <v>301</v>
      </c>
      <c r="B169" s="9" t="s">
        <v>326</v>
      </c>
      <c r="C169" s="8" t="s">
        <v>48</v>
      </c>
      <c r="D169" s="6" t="s">
        <v>28</v>
      </c>
      <c r="E169" s="17">
        <v>0.5</v>
      </c>
      <c r="F169" s="16"/>
      <c r="G169" s="16"/>
    </row>
    <row r="170" spans="1:7" ht="24.75" customHeight="1">
      <c r="A170" s="9" t="s">
        <v>302</v>
      </c>
      <c r="B170" s="9" t="s">
        <v>326</v>
      </c>
      <c r="C170" s="8" t="s">
        <v>108</v>
      </c>
      <c r="D170" s="6" t="s">
        <v>28</v>
      </c>
      <c r="E170" s="17">
        <v>2.1</v>
      </c>
      <c r="F170" s="16"/>
      <c r="G170" s="16"/>
    </row>
    <row r="171" spans="1:7" ht="24.75" customHeight="1">
      <c r="A171" s="9" t="s">
        <v>303</v>
      </c>
      <c r="B171" s="9" t="s">
        <v>326</v>
      </c>
      <c r="C171" s="8" t="s">
        <v>50</v>
      </c>
      <c r="D171" s="6" t="s">
        <v>39</v>
      </c>
      <c r="E171" s="17">
        <v>99</v>
      </c>
      <c r="F171" s="16"/>
      <c r="G171" s="16"/>
    </row>
    <row r="172" spans="1:7" ht="24.75" customHeight="1">
      <c r="A172" s="9" t="s">
        <v>304</v>
      </c>
      <c r="B172" s="9" t="s">
        <v>326</v>
      </c>
      <c r="C172" s="8" t="s">
        <v>55</v>
      </c>
      <c r="D172" s="6" t="s">
        <v>28</v>
      </c>
      <c r="E172" s="17">
        <v>1.43</v>
      </c>
      <c r="F172" s="16"/>
      <c r="G172" s="16"/>
    </row>
    <row r="173" spans="1:7" s="18" customFormat="1" ht="24.75" customHeight="1">
      <c r="A173" s="87"/>
      <c r="B173" s="87"/>
      <c r="C173" s="88" t="s">
        <v>305</v>
      </c>
      <c r="D173" s="89"/>
      <c r="E173" s="90"/>
      <c r="F173" s="91"/>
      <c r="G173" s="91">
        <f>SUM(G168:G172)</f>
        <v>0</v>
      </c>
    </row>
    <row r="174" spans="1:7" s="18" customFormat="1" ht="24.75" customHeight="1">
      <c r="A174" s="77"/>
      <c r="B174" s="77"/>
      <c r="C174" s="78" t="s">
        <v>306</v>
      </c>
      <c r="D174" s="79"/>
      <c r="E174" s="80"/>
      <c r="F174" s="81"/>
      <c r="G174" s="81">
        <f>G124+G139+G150+G153+G166+G173</f>
        <v>0</v>
      </c>
    </row>
    <row r="175" spans="1:7" s="18" customFormat="1" ht="24.75" customHeight="1">
      <c r="A175" s="56" t="s">
        <v>307</v>
      </c>
      <c r="B175" s="56"/>
      <c r="C175" s="57" t="s">
        <v>308</v>
      </c>
      <c r="D175" s="21"/>
      <c r="E175" s="58"/>
      <c r="F175" s="22"/>
      <c r="G175" s="22"/>
    </row>
    <row r="176" spans="1:7" ht="24.75" customHeight="1">
      <c r="A176" s="9" t="s">
        <v>309</v>
      </c>
      <c r="B176" s="9" t="s">
        <v>327</v>
      </c>
      <c r="C176" s="8" t="s">
        <v>109</v>
      </c>
      <c r="D176" s="6" t="s">
        <v>33</v>
      </c>
      <c r="E176" s="17">
        <v>792</v>
      </c>
      <c r="F176" s="16"/>
      <c r="G176" s="16"/>
    </row>
    <row r="177" spans="1:7" ht="24.75" customHeight="1">
      <c r="A177" s="9" t="s">
        <v>310</v>
      </c>
      <c r="B177" s="9" t="s">
        <v>327</v>
      </c>
      <c r="C177" s="8" t="s">
        <v>110</v>
      </c>
      <c r="D177" s="6" t="s">
        <v>85</v>
      </c>
      <c r="E177" s="17">
        <v>1</v>
      </c>
      <c r="F177" s="16"/>
      <c r="G177" s="16"/>
    </row>
    <row r="178" spans="1:7" s="18" customFormat="1" ht="24.75" customHeight="1">
      <c r="A178" s="56" t="s">
        <v>329</v>
      </c>
      <c r="B178" s="56"/>
      <c r="C178" s="23" t="s">
        <v>345</v>
      </c>
      <c r="D178" s="21"/>
      <c r="E178" s="58"/>
      <c r="F178" s="22"/>
      <c r="G178" s="22">
        <f>SUM(G176:G177)</f>
        <v>0</v>
      </c>
    </row>
    <row r="179" spans="1:7" s="18" customFormat="1" ht="24.75" customHeight="1">
      <c r="A179" s="107" t="s">
        <v>337</v>
      </c>
      <c r="B179" s="107" t="s">
        <v>344</v>
      </c>
      <c r="C179" s="106" t="s">
        <v>330</v>
      </c>
      <c r="D179" s="6" t="s">
        <v>85</v>
      </c>
      <c r="E179" s="17">
        <v>1</v>
      </c>
      <c r="F179" s="16"/>
      <c r="G179" s="16"/>
    </row>
    <row r="180" spans="1:7" s="18" customFormat="1" ht="24.75" customHeight="1">
      <c r="A180" s="107" t="s">
        <v>338</v>
      </c>
      <c r="B180" s="107" t="s">
        <v>344</v>
      </c>
      <c r="C180" s="106" t="s">
        <v>331</v>
      </c>
      <c r="D180" s="6" t="s">
        <v>85</v>
      </c>
      <c r="E180" s="17">
        <v>1</v>
      </c>
      <c r="F180" s="16"/>
      <c r="G180" s="16"/>
    </row>
    <row r="181" spans="1:7" s="18" customFormat="1" ht="24.75" customHeight="1">
      <c r="A181" s="107" t="s">
        <v>339</v>
      </c>
      <c r="B181" s="107" t="s">
        <v>344</v>
      </c>
      <c r="C181" s="106" t="s">
        <v>332</v>
      </c>
      <c r="D181" s="6" t="s">
        <v>85</v>
      </c>
      <c r="E181" s="17">
        <v>1</v>
      </c>
      <c r="F181" s="16"/>
      <c r="G181" s="16"/>
    </row>
    <row r="182" spans="1:7" s="18" customFormat="1" ht="24.75" customHeight="1">
      <c r="A182" s="107" t="s">
        <v>340</v>
      </c>
      <c r="B182" s="107" t="s">
        <v>344</v>
      </c>
      <c r="C182" s="106" t="s">
        <v>333</v>
      </c>
      <c r="D182" s="6" t="s">
        <v>85</v>
      </c>
      <c r="E182" s="17">
        <v>1</v>
      </c>
      <c r="F182" s="16"/>
      <c r="G182" s="16"/>
    </row>
    <row r="183" spans="1:7" s="18" customFormat="1" ht="24.75" customHeight="1">
      <c r="A183" s="107" t="s">
        <v>341</v>
      </c>
      <c r="B183" s="107" t="s">
        <v>344</v>
      </c>
      <c r="C183" s="106" t="s">
        <v>334</v>
      </c>
      <c r="D183" s="6" t="s">
        <v>85</v>
      </c>
      <c r="E183" s="17">
        <v>1</v>
      </c>
      <c r="F183" s="16"/>
      <c r="G183" s="16"/>
    </row>
    <row r="184" spans="1:7" s="18" customFormat="1" ht="24.75" customHeight="1">
      <c r="A184" s="107" t="s">
        <v>342</v>
      </c>
      <c r="B184" s="107" t="s">
        <v>344</v>
      </c>
      <c r="C184" s="106" t="s">
        <v>335</v>
      </c>
      <c r="D184" s="6" t="s">
        <v>85</v>
      </c>
      <c r="E184" s="17">
        <v>1</v>
      </c>
      <c r="F184" s="16"/>
      <c r="G184" s="16"/>
    </row>
    <row r="185" spans="1:7" s="18" customFormat="1" ht="24.75" customHeight="1">
      <c r="A185" s="107" t="s">
        <v>343</v>
      </c>
      <c r="B185" s="107" t="s">
        <v>344</v>
      </c>
      <c r="C185" s="106" t="s">
        <v>336</v>
      </c>
      <c r="D185" s="6" t="s">
        <v>85</v>
      </c>
      <c r="E185" s="17">
        <v>1</v>
      </c>
      <c r="F185" s="16"/>
      <c r="G185" s="16"/>
    </row>
    <row r="186" spans="1:7" s="18" customFormat="1" ht="24.75" customHeight="1">
      <c r="A186" s="56"/>
      <c r="B186" s="56"/>
      <c r="C186" s="102"/>
      <c r="D186" s="103"/>
      <c r="E186" s="104"/>
      <c r="F186" s="105"/>
      <c r="G186" s="22">
        <f>SUM(G179:G185)</f>
        <v>0</v>
      </c>
    </row>
    <row r="187" spans="1:7" ht="26.25" customHeight="1">
      <c r="A187" s="92"/>
      <c r="B187" s="92"/>
      <c r="C187" s="93" t="s">
        <v>311</v>
      </c>
      <c r="D187" s="94"/>
      <c r="E187" s="94"/>
      <c r="F187" s="95"/>
      <c r="G187" s="96">
        <f>G35+G55+G79+G87+G94+G100+G106+G110+G174+G178+G186</f>
        <v>0</v>
      </c>
    </row>
    <row r="188" spans="1:7" ht="25.5" customHeight="1">
      <c r="A188" s="38"/>
      <c r="B188" s="38"/>
      <c r="C188" s="99" t="s">
        <v>312</v>
      </c>
      <c r="D188" s="100"/>
      <c r="E188" s="100"/>
      <c r="F188" s="101"/>
      <c r="G188" s="40">
        <f>G187*0.23</f>
        <v>0</v>
      </c>
    </row>
    <row r="189" spans="1:7" ht="25.5" customHeight="1">
      <c r="A189" s="92"/>
      <c r="B189" s="92"/>
      <c r="C189" s="93" t="s">
        <v>313</v>
      </c>
      <c r="D189" s="97"/>
      <c r="E189" s="97"/>
      <c r="F189" s="98"/>
      <c r="G189" s="96">
        <f>SUM(G187:G188)</f>
        <v>0</v>
      </c>
    </row>
    <row r="190" spans="1:7" ht="24.75" customHeight="1">
      <c r="A190" s="4"/>
      <c r="B190" s="4"/>
      <c r="C190" s="3"/>
      <c r="D190" s="4"/>
      <c r="E190" s="4"/>
      <c r="F190" s="3"/>
      <c r="G190" s="3"/>
    </row>
    <row r="191" spans="1:7" ht="24.75" customHeight="1">
      <c r="A191" s="4"/>
      <c r="B191" s="4"/>
      <c r="C191" s="3"/>
      <c r="D191" s="4"/>
      <c r="E191" s="4"/>
      <c r="F191" s="3"/>
      <c r="G191" s="3"/>
    </row>
    <row r="192" spans="1:7" ht="24.75" customHeight="1">
      <c r="A192" s="4"/>
      <c r="B192" s="4"/>
      <c r="C192" s="3"/>
      <c r="D192" s="4"/>
      <c r="E192" s="4"/>
      <c r="F192" s="3"/>
      <c r="G192" s="3"/>
    </row>
    <row r="193" spans="1:7" ht="24.75" customHeight="1">
      <c r="A193" s="4"/>
      <c r="B193" s="4"/>
      <c r="C193" s="3"/>
      <c r="D193" s="4"/>
      <c r="E193" s="4"/>
      <c r="F193" s="3"/>
      <c r="G193" s="3"/>
    </row>
    <row r="194" spans="1:7" ht="24.75" customHeight="1">
      <c r="A194" s="4"/>
      <c r="B194" s="4"/>
      <c r="C194" s="3"/>
      <c r="D194" s="4"/>
      <c r="E194" s="4"/>
      <c r="F194" s="3"/>
      <c r="G194" s="3"/>
    </row>
    <row r="195" ht="24.75" customHeight="1"/>
    <row r="196" ht="24.75" customHeight="1"/>
    <row r="197" ht="24.75" customHeight="1"/>
    <row r="198" ht="24.75" customHeight="1"/>
  </sheetData>
  <sheetProtection/>
  <mergeCells count="4">
    <mergeCell ref="A2:G2"/>
    <mergeCell ref="A4:G4"/>
    <mergeCell ref="A5:G5"/>
    <mergeCell ref="C35:F35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Jan Krauze</cp:lastModifiedBy>
  <dcterms:created xsi:type="dcterms:W3CDTF">2021-07-12T12:24:37Z</dcterms:created>
  <dcterms:modified xsi:type="dcterms:W3CDTF">2022-04-01T09:56:13Z</dcterms:modified>
  <cp:category/>
  <cp:version/>
  <cp:contentType/>
  <cp:contentStatus/>
</cp:coreProperties>
</file>