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0.3\redirection\mkaczmarek\Desktop\"/>
    </mc:Choice>
  </mc:AlternateContent>
  <xr:revisionPtr revIDLastSave="0" documentId="8_{62425453-2A47-469B-8E87-745DAD4C0A64}" xr6:coauthVersionLast="47" xr6:coauthVersionMax="47" xr10:uidLastSave="{00000000-0000-0000-0000-000000000000}"/>
  <bookViews>
    <workbookView xWindow="-108" yWindow="-108" windowWidth="23256" windowHeight="12456" xr2:uid="{58660B01-46C9-4E02-9B11-065D135C1C03}"/>
  </bookViews>
  <sheets>
    <sheet name="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4" i="1"/>
  <c r="F25" i="1"/>
  <c r="F26" i="1"/>
  <c r="F27" i="1"/>
  <c r="F28" i="1"/>
  <c r="H28" i="1" s="1"/>
  <c r="F29" i="1"/>
  <c r="H29" i="1" s="1"/>
  <c r="F30" i="1"/>
  <c r="F23" i="1"/>
  <c r="F18" i="1"/>
  <c r="H18" i="1" s="1"/>
  <c r="F11" i="1"/>
  <c r="F12" i="1"/>
  <c r="F13" i="1"/>
  <c r="F14" i="1"/>
  <c r="F15" i="1"/>
  <c r="H15" i="1" s="1"/>
  <c r="F16" i="1"/>
  <c r="H16" i="1" s="1"/>
  <c r="F17" i="1"/>
  <c r="F10" i="1"/>
  <c r="E32" i="1"/>
  <c r="H26" i="1" l="1"/>
  <c r="H13" i="1"/>
  <c r="H25" i="1"/>
  <c r="I25" i="1" s="1"/>
  <c r="H12" i="1"/>
  <c r="H24" i="1"/>
  <c r="I24" i="1" s="1"/>
  <c r="H11" i="1"/>
  <c r="H31" i="1"/>
  <c r="I31" i="1" s="1"/>
  <c r="H27" i="1"/>
  <c r="H14" i="1"/>
  <c r="H23" i="1"/>
  <c r="I23" i="1" s="1"/>
  <c r="H30" i="1"/>
  <c r="H17" i="1"/>
  <c r="I18" i="1"/>
  <c r="I15" i="1"/>
  <c r="I12" i="1"/>
  <c r="I11" i="1"/>
  <c r="I29" i="1"/>
  <c r="I16" i="1"/>
  <c r="I17" i="1" l="1"/>
  <c r="I13" i="1"/>
  <c r="I27" i="1"/>
  <c r="I30" i="1"/>
  <c r="I14" i="1"/>
  <c r="I26" i="1"/>
  <c r="I28" i="1"/>
  <c r="H10" i="1"/>
  <c r="I10" i="1" s="1"/>
  <c r="I32" i="1" l="1"/>
</calcChain>
</file>

<file path=xl/sharedStrings.xml><?xml version="1.0" encoding="utf-8"?>
<sst xmlns="http://schemas.openxmlformats.org/spreadsheetml/2006/main" count="64" uniqueCount="64">
  <si>
    <t>Tabela Elementów Rozliczeniowych - Załącznik nr … do Oferty</t>
  </si>
  <si>
    <t>NAZWA INWESTYCJI</t>
  </si>
  <si>
    <t>BUDOWA HALI SPORTOWEJ PRZY XX LICEUM OGÓLNOKSZTAŁCĄCYM</t>
  </si>
  <si>
    <t>INWESTOR</t>
  </si>
  <si>
    <t>MIASTO POZNAŃ, PLAC KOLEGIACKI 17, 61-841 POZNAŃ</t>
  </si>
  <si>
    <t>INWESTOR ZASTĘPCZY</t>
  </si>
  <si>
    <t>POZNAŃSKIE INWESTYCJE MIEJSKIE Sp. z o.o., PLAC WIOSNY LUDÓW 2, 61-831 POZNAŃ</t>
  </si>
  <si>
    <t>NR ETAPU</t>
  </si>
  <si>
    <t>NAZWA ETAPU ROZLICZENIOWEGO</t>
  </si>
  <si>
    <t xml:space="preserve">Max wskaźnik % </t>
  </si>
  <si>
    <t>Kwota netto PLN</t>
  </si>
  <si>
    <t>stawka VAT</t>
  </si>
  <si>
    <t>Podatek VAT</t>
  </si>
  <si>
    <t>Kwota brutto PLN</t>
  </si>
  <si>
    <t>ETAP 1</t>
  </si>
  <si>
    <t xml:space="preserve">ROBOTY ZIEMNE i ROZBIÓRKWOE </t>
  </si>
  <si>
    <t>ETAP 2</t>
  </si>
  <si>
    <t>KONSTRUKCJA STANU ZERO</t>
  </si>
  <si>
    <t>ETAP 3</t>
  </si>
  <si>
    <t>IZOLACJA FUNDAMENTÓW</t>
  </si>
  <si>
    <t>ETAP 4</t>
  </si>
  <si>
    <t>KONSTRUKCJA ŻELBETOWA</t>
  </si>
  <si>
    <t>ETAP 5</t>
  </si>
  <si>
    <t>KONSTRUKCJA STALOWA</t>
  </si>
  <si>
    <t>ETAP 6</t>
  </si>
  <si>
    <t>POSADZKI</t>
  </si>
  <si>
    <t>ETAP 7</t>
  </si>
  <si>
    <t>ROBOTY MUROWE/GK</t>
  </si>
  <si>
    <t>ETAP 8</t>
  </si>
  <si>
    <t>DACH</t>
  </si>
  <si>
    <t>ETAP 9</t>
  </si>
  <si>
    <t>WYKOŃCZENIE WEWNĘTRZNE</t>
  </si>
  <si>
    <t>9.1</t>
  </si>
  <si>
    <t>Wykończenie posadzek</t>
  </si>
  <si>
    <t>9.2</t>
  </si>
  <si>
    <t>Wykończenie ścian</t>
  </si>
  <si>
    <t>9.3</t>
  </si>
  <si>
    <t>Wykończenie stropów</t>
  </si>
  <si>
    <t>9.4</t>
  </si>
  <si>
    <t>Elementy montażowe</t>
  </si>
  <si>
    <t>ETAP 10</t>
  </si>
  <si>
    <t>STOLARKA</t>
  </si>
  <si>
    <t>ETAP 11</t>
  </si>
  <si>
    <t>WYPOSAŻENIE</t>
  </si>
  <si>
    <t>ETAP 12</t>
  </si>
  <si>
    <t>WYKOŃCZENIE ZEWNĘTRZNE</t>
  </si>
  <si>
    <t>ETAP 13</t>
  </si>
  <si>
    <t>PROJEKT ZAGOSPODAROWANIA TERENU</t>
  </si>
  <si>
    <t>ETAP 14</t>
  </si>
  <si>
    <t>INSTALACJE ELEKTRYCZNE</t>
  </si>
  <si>
    <t>ETAP 15</t>
  </si>
  <si>
    <t>INSTALACJE SANITARNE WEWNĘTRZNE</t>
  </si>
  <si>
    <t>ETAP 16</t>
  </si>
  <si>
    <t>INSTALACJE SANITARNE ZEWNĘTRZNE</t>
  </si>
  <si>
    <t>ETAP 17</t>
  </si>
  <si>
    <t>ZBIORNIK RETENCYJNY I SIECI ZEWNĘTRZNE</t>
  </si>
  <si>
    <t>ETAP 18</t>
  </si>
  <si>
    <t>DROGA POŻAROWA</t>
  </si>
  <si>
    <t>RAZEM</t>
  </si>
  <si>
    <t>Uwaga: Wszystkie wprowadzone wartości muszą zostać zakrąglone do dwóch miejsc po przecinku!</t>
  </si>
  <si>
    <t>WYKONAWCA UZUPEŁNIA KOLUMNĘ WSKAŹNIK % WYKONAWCY DLA KAŻDEJ POZYCJI. SUMA WSKAŹNIKÓW % WYKONAWCY MUSI WYNOSIĆ 100% I NIE PRZEKRACZAĆ MAX. WSKAŹNIKA %.
WYSOKOŚĆ OFERTY WYKONAWCY STANOWI KWOTA ŁĄCZNA TABELI TER z uwzględnieniem wskażników % wykonawcy.</t>
  </si>
  <si>
    <t>Wskaźnik % Wykonawcy</t>
  </si>
  <si>
    <t>KOMÓKA E32 musi wynosić 100%</t>
  </si>
  <si>
    <t>Podany wskaźnik maksymalnej wartości danej pozycji TER nie może zostać przekroczony, jak również przekroczona nie może zostać suma całkowitej wartości wynagrodzenia Wykonawcy w ramach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</si>
</sst>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0" fontId="4" fillId="3" borderId="22" xfId="1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10" fontId="4" fillId="3" borderId="25" xfId="0" applyNumberFormat="1" applyFont="1" applyFill="1" applyBorder="1" applyAlignment="1">
      <alignment horizontal="center" vertical="center"/>
    </xf>
    <xf numFmtId="10" fontId="4" fillId="3" borderId="28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4" fillId="3" borderId="24" xfId="1" applyNumberFormat="1" applyFont="1" applyFill="1" applyBorder="1" applyAlignment="1">
      <alignment horizontal="center" vertical="center"/>
    </xf>
    <xf numFmtId="4" fontId="8" fillId="4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0" fontId="4" fillId="3" borderId="2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center"/>
    </xf>
    <xf numFmtId="0" fontId="13" fillId="5" borderId="0" xfId="0" applyFont="1" applyFill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10" fontId="4" fillId="5" borderId="22" xfId="1" applyNumberFormat="1" applyFont="1" applyFill="1" applyBorder="1" applyAlignment="1">
      <alignment horizontal="center" vertical="center"/>
    </xf>
    <xf numFmtId="10" fontId="4" fillId="5" borderId="28" xfId="1" applyNumberFormat="1" applyFont="1" applyFill="1" applyBorder="1" applyAlignment="1">
      <alignment horizontal="center" vertical="center"/>
    </xf>
    <xf numFmtId="10" fontId="4" fillId="5" borderId="24" xfId="1" applyNumberFormat="1" applyFont="1" applyFill="1" applyBorder="1" applyAlignment="1">
      <alignment horizontal="center" vertical="center"/>
    </xf>
    <xf numFmtId="10" fontId="4" fillId="5" borderId="22" xfId="1" applyNumberFormat="1" applyFont="1" applyFill="1" applyBorder="1" applyAlignment="1">
      <alignment horizontal="center" vertical="center" wrapText="1"/>
    </xf>
    <xf numFmtId="10" fontId="4" fillId="5" borderId="1" xfId="1" applyNumberFormat="1" applyFont="1" applyFill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5" borderId="26" xfId="1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10" fontId="4" fillId="3" borderId="28" xfId="0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10" fontId="4" fillId="3" borderId="26" xfId="1" applyNumberFormat="1" applyFont="1" applyFill="1" applyBorder="1" applyAlignment="1">
      <alignment horizontal="center" vertical="center"/>
    </xf>
    <xf numFmtId="10" fontId="4" fillId="4" borderId="29" xfId="1" applyNumberFormat="1" applyFont="1" applyFill="1" applyBorder="1" applyAlignment="1">
      <alignment horizontal="center" vertical="center"/>
    </xf>
    <xf numFmtId="10" fontId="8" fillId="0" borderId="2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10" fontId="4" fillId="4" borderId="38" xfId="1" applyNumberFormat="1" applyFont="1" applyFill="1" applyBorder="1" applyAlignment="1">
      <alignment horizontal="center" vertical="center"/>
    </xf>
    <xf numFmtId="10" fontId="8" fillId="0" borderId="38" xfId="0" applyNumberFormat="1" applyFont="1" applyBorder="1" applyAlignment="1">
      <alignment horizontal="center" vertical="center"/>
    </xf>
    <xf numFmtId="4" fontId="8" fillId="4" borderId="38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8" fillId="4" borderId="40" xfId="0" applyNumberFormat="1" applyFont="1" applyFill="1" applyBorder="1" applyAlignment="1">
      <alignment horizontal="center" vertical="center"/>
    </xf>
    <xf numFmtId="10" fontId="4" fillId="4" borderId="41" xfId="1" applyNumberFormat="1" applyFont="1" applyFill="1" applyBorder="1" applyAlignment="1">
      <alignment horizontal="center" vertical="center"/>
    </xf>
    <xf numFmtId="10" fontId="8" fillId="0" borderId="41" xfId="0" applyNumberFormat="1" applyFont="1" applyBorder="1" applyAlignment="1">
      <alignment horizontal="center" vertical="center"/>
    </xf>
    <xf numFmtId="4" fontId="8" fillId="4" borderId="41" xfId="0" applyNumberFormat="1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 vertical="center"/>
    </xf>
    <xf numFmtId="9" fontId="10" fillId="0" borderId="36" xfId="1" applyFont="1" applyBorder="1" applyAlignment="1">
      <alignment horizontal="center" vertical="center"/>
    </xf>
    <xf numFmtId="165" fontId="14" fillId="0" borderId="25" xfId="3" applyNumberFormat="1" applyFont="1" applyBorder="1" applyAlignment="1">
      <alignment horizontal="center" vertical="center"/>
    </xf>
    <xf numFmtId="10" fontId="11" fillId="0" borderId="27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vertical="center"/>
    </xf>
    <xf numFmtId="10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10" fontId="15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9" fontId="10" fillId="6" borderId="36" xfId="1" applyFont="1" applyFill="1" applyBorder="1" applyAlignment="1">
      <alignment horizontal="center" vertical="center"/>
    </xf>
    <xf numFmtId="0" fontId="0" fillId="6" borderId="0" xfId="0" applyFill="1"/>
    <xf numFmtId="4" fontId="4" fillId="4" borderId="38" xfId="0" applyNumberFormat="1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4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wrapText="1"/>
    </xf>
    <xf numFmtId="2" fontId="4" fillId="5" borderId="25" xfId="1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left" vertical="center"/>
    </xf>
    <xf numFmtId="49" fontId="5" fillId="3" borderId="23" xfId="0" applyNumberFormat="1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9" fontId="5" fillId="3" borderId="34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</cellXfs>
  <cellStyles count="4">
    <cellStyle name="Dziesiętny" xfId="3" builtinId="3"/>
    <cellStyle name="Excel Built-in Explanatory Text" xfId="2" xr:uid="{42DB63F0-3413-4DE4-B6DF-CF32ED90DFE9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C295-9C63-49CD-BFEE-6088B845A803}">
  <dimension ref="A1:I42"/>
  <sheetViews>
    <sheetView tabSelected="1" zoomScaleNormal="100" workbookViewId="0">
      <selection activeCell="L32" sqref="L32"/>
    </sheetView>
  </sheetViews>
  <sheetFormatPr defaultRowHeight="14.4"/>
  <cols>
    <col min="1" max="1" width="11.44140625" customWidth="1"/>
    <col min="2" max="2" width="9.44140625" customWidth="1"/>
    <col min="3" max="3" width="67.6640625" customWidth="1"/>
    <col min="4" max="4" width="14.6640625" customWidth="1"/>
    <col min="5" max="5" width="16.33203125" customWidth="1"/>
    <col min="6" max="6" width="19.5546875" customWidth="1"/>
    <col min="7" max="7" width="13.44140625" customWidth="1"/>
    <col min="8" max="8" width="16.6640625" customWidth="1"/>
    <col min="9" max="9" width="24" customWidth="1"/>
    <col min="11" max="11" width="14.5546875" customWidth="1"/>
  </cols>
  <sheetData>
    <row r="1" spans="1:9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>
      <c r="A2" s="80"/>
      <c r="B2" s="81"/>
      <c r="C2" s="81"/>
      <c r="D2" s="81"/>
      <c r="E2" s="81"/>
      <c r="F2" s="81"/>
      <c r="G2" s="81"/>
      <c r="H2" s="81"/>
      <c r="I2" s="82"/>
    </row>
    <row r="3" spans="1:9">
      <c r="A3" s="83"/>
      <c r="B3" s="84"/>
      <c r="C3" s="84"/>
      <c r="D3" s="84"/>
      <c r="E3" s="84"/>
      <c r="F3" s="84"/>
      <c r="G3" s="84"/>
      <c r="H3" s="84"/>
      <c r="I3" s="85"/>
    </row>
    <row r="4" spans="1:9" ht="15.6">
      <c r="A4" s="86" t="s">
        <v>1</v>
      </c>
      <c r="B4" s="87"/>
      <c r="C4" s="88"/>
      <c r="D4" s="89" t="s">
        <v>2</v>
      </c>
      <c r="E4" s="90"/>
      <c r="F4" s="90"/>
      <c r="G4" s="90"/>
      <c r="H4" s="90"/>
      <c r="I4" s="91"/>
    </row>
    <row r="5" spans="1:9" ht="15.6">
      <c r="A5" s="92" t="s">
        <v>3</v>
      </c>
      <c r="B5" s="93"/>
      <c r="C5" s="94"/>
      <c r="D5" s="89" t="s">
        <v>4</v>
      </c>
      <c r="E5" s="90"/>
      <c r="F5" s="90"/>
      <c r="G5" s="90"/>
      <c r="H5" s="90"/>
      <c r="I5" s="91"/>
    </row>
    <row r="6" spans="1:9" ht="15.6">
      <c r="A6" s="92" t="s">
        <v>5</v>
      </c>
      <c r="B6" s="93"/>
      <c r="C6" s="94"/>
      <c r="D6" s="89" t="s">
        <v>6</v>
      </c>
      <c r="E6" s="90"/>
      <c r="F6" s="90"/>
      <c r="G6" s="90"/>
      <c r="H6" s="90"/>
      <c r="I6" s="91"/>
    </row>
    <row r="7" spans="1:9">
      <c r="A7" s="95" t="s">
        <v>7</v>
      </c>
      <c r="B7" s="1"/>
      <c r="C7" s="97" t="s">
        <v>8</v>
      </c>
      <c r="D7" s="99"/>
      <c r="E7" s="100"/>
      <c r="F7" s="100"/>
      <c r="G7" s="100"/>
      <c r="H7" s="100"/>
      <c r="I7" s="101"/>
    </row>
    <row r="8" spans="1:9" ht="28.2" thickBot="1">
      <c r="A8" s="96"/>
      <c r="B8" s="3"/>
      <c r="C8" s="98"/>
      <c r="D8" s="4" t="s">
        <v>9</v>
      </c>
      <c r="E8" s="4" t="s">
        <v>61</v>
      </c>
      <c r="F8" s="2" t="s">
        <v>10</v>
      </c>
      <c r="G8" s="5" t="s">
        <v>11</v>
      </c>
      <c r="H8" s="5" t="s">
        <v>12</v>
      </c>
      <c r="I8" s="6" t="s">
        <v>13</v>
      </c>
    </row>
    <row r="9" spans="1:9" ht="15" thickBot="1">
      <c r="A9" s="102"/>
      <c r="B9" s="103"/>
      <c r="C9" s="103"/>
      <c r="D9" s="104"/>
      <c r="E9" s="104"/>
      <c r="F9" s="104"/>
      <c r="G9" s="104"/>
      <c r="H9" s="104"/>
      <c r="I9" s="105"/>
    </row>
    <row r="10" spans="1:9" ht="16.2" thickBot="1">
      <c r="A10" s="7" t="s">
        <v>14</v>
      </c>
      <c r="B10" s="76" t="s">
        <v>15</v>
      </c>
      <c r="C10" s="76"/>
      <c r="D10" s="8">
        <v>2.7572702702964368E-2</v>
      </c>
      <c r="E10" s="34"/>
      <c r="F10" s="9">
        <f>ROUND(E10*$F$32,2)</f>
        <v>0</v>
      </c>
      <c r="G10" s="10">
        <v>0.23</v>
      </c>
      <c r="H10" s="9">
        <f>ROUND(F10*G10,2)</f>
        <v>0</v>
      </c>
      <c r="I10" s="9">
        <f>F10+H10</f>
        <v>0</v>
      </c>
    </row>
    <row r="11" spans="1:9" ht="16.2" thickBot="1">
      <c r="A11" s="7" t="s">
        <v>16</v>
      </c>
      <c r="B11" s="75" t="s">
        <v>17</v>
      </c>
      <c r="C11" s="76"/>
      <c r="D11" s="8">
        <v>2.7831689378676423E-2</v>
      </c>
      <c r="E11" s="34"/>
      <c r="F11" s="9">
        <f t="shared" ref="F11:F17" si="0">ROUND(E11*$F$32,2)</f>
        <v>0</v>
      </c>
      <c r="G11" s="10">
        <v>0.23</v>
      </c>
      <c r="H11" s="9">
        <f t="shared" ref="H11:H18" si="1">ROUND(F11*G11,2)</f>
        <v>0</v>
      </c>
      <c r="I11" s="9">
        <f t="shared" ref="I11:I31" si="2">ROUND(F11+H11,2)</f>
        <v>0</v>
      </c>
    </row>
    <row r="12" spans="1:9" ht="16.2" thickBot="1">
      <c r="A12" s="7" t="s">
        <v>18</v>
      </c>
      <c r="B12" s="108" t="s">
        <v>19</v>
      </c>
      <c r="C12" s="109"/>
      <c r="D12" s="11">
        <v>1.1022496248923279E-2</v>
      </c>
      <c r="E12" s="35"/>
      <c r="F12" s="9">
        <f t="shared" si="0"/>
        <v>0</v>
      </c>
      <c r="G12" s="10">
        <v>0.23</v>
      </c>
      <c r="H12" s="9">
        <f t="shared" si="1"/>
        <v>0</v>
      </c>
      <c r="I12" s="9">
        <f t="shared" si="2"/>
        <v>0</v>
      </c>
    </row>
    <row r="13" spans="1:9" ht="16.2" thickBot="1">
      <c r="A13" s="12" t="s">
        <v>20</v>
      </c>
      <c r="B13" s="75" t="s">
        <v>21</v>
      </c>
      <c r="C13" s="76"/>
      <c r="D13" s="8">
        <v>7.7946541583969561E-2</v>
      </c>
      <c r="E13" s="34"/>
      <c r="F13" s="9">
        <f t="shared" si="0"/>
        <v>0</v>
      </c>
      <c r="G13" s="10">
        <v>0.23</v>
      </c>
      <c r="H13" s="9">
        <f t="shared" si="1"/>
        <v>0</v>
      </c>
      <c r="I13" s="9">
        <f t="shared" si="2"/>
        <v>0</v>
      </c>
    </row>
    <row r="14" spans="1:9" ht="16.2" thickBot="1">
      <c r="A14" s="7" t="s">
        <v>22</v>
      </c>
      <c r="B14" s="110" t="s">
        <v>23</v>
      </c>
      <c r="C14" s="111"/>
      <c r="D14" s="13">
        <v>4.8782926508669514E-2</v>
      </c>
      <c r="E14" s="36"/>
      <c r="F14" s="9">
        <f t="shared" si="0"/>
        <v>0</v>
      </c>
      <c r="G14" s="10">
        <v>0.23</v>
      </c>
      <c r="H14" s="9">
        <f t="shared" si="1"/>
        <v>0</v>
      </c>
      <c r="I14" s="9">
        <f t="shared" si="2"/>
        <v>0</v>
      </c>
    </row>
    <row r="15" spans="1:9" ht="16.2" thickBot="1">
      <c r="A15" s="7" t="s">
        <v>24</v>
      </c>
      <c r="B15" s="110" t="s">
        <v>25</v>
      </c>
      <c r="C15" s="111"/>
      <c r="D15" s="8">
        <v>4.171327573062928E-2</v>
      </c>
      <c r="E15" s="34"/>
      <c r="F15" s="9">
        <f t="shared" si="0"/>
        <v>0</v>
      </c>
      <c r="G15" s="10">
        <v>0.23</v>
      </c>
      <c r="H15" s="9">
        <f t="shared" si="1"/>
        <v>0</v>
      </c>
      <c r="I15" s="9">
        <f t="shared" si="2"/>
        <v>0</v>
      </c>
    </row>
    <row r="16" spans="1:9" ht="16.2" thickBot="1">
      <c r="A16" s="7" t="s">
        <v>26</v>
      </c>
      <c r="B16" s="110" t="s">
        <v>27</v>
      </c>
      <c r="C16" s="111"/>
      <c r="D16" s="8">
        <v>3.6757713158921582E-2</v>
      </c>
      <c r="E16" s="34"/>
      <c r="F16" s="9">
        <f t="shared" si="0"/>
        <v>0</v>
      </c>
      <c r="G16" s="10">
        <v>0.23</v>
      </c>
      <c r="H16" s="9">
        <f t="shared" si="1"/>
        <v>0</v>
      </c>
      <c r="I16" s="9">
        <f t="shared" si="2"/>
        <v>0</v>
      </c>
    </row>
    <row r="17" spans="1:9" ht="16.2" thickBot="1">
      <c r="A17" s="7" t="s">
        <v>28</v>
      </c>
      <c r="B17" s="110" t="s">
        <v>29</v>
      </c>
      <c r="C17" s="111"/>
      <c r="D17" s="8">
        <v>5.0364282335205339E-2</v>
      </c>
      <c r="E17" s="34"/>
      <c r="F17" s="9">
        <f t="shared" si="0"/>
        <v>0</v>
      </c>
      <c r="G17" s="10">
        <v>0.23</v>
      </c>
      <c r="H17" s="9">
        <f t="shared" si="1"/>
        <v>0</v>
      </c>
      <c r="I17" s="9">
        <f t="shared" si="2"/>
        <v>0</v>
      </c>
    </row>
    <row r="18" spans="1:9" ht="16.2" thickBot="1">
      <c r="A18" s="112" t="s">
        <v>30</v>
      </c>
      <c r="B18" s="114" t="s">
        <v>31</v>
      </c>
      <c r="C18" s="115"/>
      <c r="D18" s="44">
        <v>0.21778066784101022</v>
      </c>
      <c r="E18" s="38"/>
      <c r="F18" s="9">
        <f>ROUND(E18*$F$32,2)</f>
        <v>0</v>
      </c>
      <c r="G18" s="40">
        <v>0.23</v>
      </c>
      <c r="H18" s="9">
        <f t="shared" si="1"/>
        <v>0</v>
      </c>
      <c r="I18" s="39">
        <f t="shared" si="2"/>
        <v>0</v>
      </c>
    </row>
    <row r="19" spans="1:9" ht="15.6">
      <c r="A19" s="113"/>
      <c r="B19" s="48" t="s">
        <v>32</v>
      </c>
      <c r="C19" s="49" t="s">
        <v>33</v>
      </c>
      <c r="D19" s="50"/>
      <c r="E19" s="50"/>
      <c r="F19" s="70"/>
      <c r="G19" s="51"/>
      <c r="H19" s="52"/>
      <c r="I19" s="53"/>
    </row>
    <row r="20" spans="1:9" ht="15.6">
      <c r="A20" s="113"/>
      <c r="B20" s="15" t="s">
        <v>34</v>
      </c>
      <c r="C20" s="16" t="s">
        <v>35</v>
      </c>
      <c r="D20" s="46"/>
      <c r="E20" s="46"/>
      <c r="F20" s="71"/>
      <c r="G20" s="47"/>
      <c r="H20" s="14"/>
      <c r="I20" s="54"/>
    </row>
    <row r="21" spans="1:9" ht="15.6">
      <c r="A21" s="113"/>
      <c r="B21" s="17" t="s">
        <v>36</v>
      </c>
      <c r="C21" s="16" t="s">
        <v>37</v>
      </c>
      <c r="D21" s="46"/>
      <c r="E21" s="46"/>
      <c r="F21" s="71"/>
      <c r="G21" s="47"/>
      <c r="H21" s="14"/>
      <c r="I21" s="54"/>
    </row>
    <row r="22" spans="1:9" ht="16.2" thickBot="1">
      <c r="A22" s="113"/>
      <c r="B22" s="18" t="s">
        <v>38</v>
      </c>
      <c r="C22" s="19" t="s">
        <v>39</v>
      </c>
      <c r="D22" s="55"/>
      <c r="E22" s="55"/>
      <c r="F22" s="72"/>
      <c r="G22" s="56"/>
      <c r="H22" s="57"/>
      <c r="I22" s="58"/>
    </row>
    <row r="23" spans="1:9" ht="16.2" thickBot="1">
      <c r="A23" s="7" t="s">
        <v>40</v>
      </c>
      <c r="B23" s="116" t="s">
        <v>41</v>
      </c>
      <c r="C23" s="117"/>
      <c r="D23" s="45">
        <v>4.8318132208534793E-2</v>
      </c>
      <c r="E23" s="41"/>
      <c r="F23" s="42">
        <f>ROUND(E23*$F$32,2)</f>
        <v>0</v>
      </c>
      <c r="G23" s="43">
        <v>0.23</v>
      </c>
      <c r="H23" s="42">
        <f t="shared" ref="H23:H31" si="3">ROUND(F23*G23,2)</f>
        <v>0</v>
      </c>
      <c r="I23" s="42">
        <f t="shared" si="2"/>
        <v>0</v>
      </c>
    </row>
    <row r="24" spans="1:9" ht="16.2" thickBot="1">
      <c r="A24" s="20" t="s">
        <v>42</v>
      </c>
      <c r="B24" s="21" t="s">
        <v>43</v>
      </c>
      <c r="C24" s="22"/>
      <c r="D24" s="8">
        <v>5.0196983470297586E-2</v>
      </c>
      <c r="E24" s="34"/>
      <c r="F24" s="42">
        <f t="shared" ref="F24:F30" si="4">ROUND(E24*$F$32,2)</f>
        <v>0</v>
      </c>
      <c r="G24" s="10">
        <v>0.23</v>
      </c>
      <c r="H24" s="42">
        <f t="shared" si="3"/>
        <v>0</v>
      </c>
      <c r="I24" s="9">
        <f t="shared" si="2"/>
        <v>0</v>
      </c>
    </row>
    <row r="25" spans="1:9" ht="16.2" thickBot="1">
      <c r="A25" s="23" t="s">
        <v>44</v>
      </c>
      <c r="B25" s="118" t="s">
        <v>45</v>
      </c>
      <c r="C25" s="119"/>
      <c r="D25" s="8">
        <v>7.0609251885483351E-2</v>
      </c>
      <c r="E25" s="34"/>
      <c r="F25" s="42">
        <f t="shared" si="4"/>
        <v>0</v>
      </c>
      <c r="G25" s="10">
        <v>0.23</v>
      </c>
      <c r="H25" s="42">
        <f t="shared" si="3"/>
        <v>0</v>
      </c>
      <c r="I25" s="9">
        <f t="shared" si="2"/>
        <v>0</v>
      </c>
    </row>
    <row r="26" spans="1:9" ht="16.2" thickBot="1">
      <c r="A26" s="7" t="s">
        <v>46</v>
      </c>
      <c r="B26" s="120" t="s">
        <v>47</v>
      </c>
      <c r="C26" s="121"/>
      <c r="D26" s="24">
        <v>7.8473193983859754E-2</v>
      </c>
      <c r="E26" s="37"/>
      <c r="F26" s="42">
        <f t="shared" si="4"/>
        <v>0</v>
      </c>
      <c r="G26" s="10">
        <v>0.23</v>
      </c>
      <c r="H26" s="42">
        <f t="shared" si="3"/>
        <v>0</v>
      </c>
      <c r="I26" s="9">
        <f t="shared" si="2"/>
        <v>0</v>
      </c>
    </row>
    <row r="27" spans="1:9" ht="16.2" thickBot="1">
      <c r="A27" s="7" t="s">
        <v>48</v>
      </c>
      <c r="B27" s="106" t="s">
        <v>49</v>
      </c>
      <c r="C27" s="107"/>
      <c r="D27" s="8">
        <v>6.749178485103613E-2</v>
      </c>
      <c r="E27" s="34"/>
      <c r="F27" s="42">
        <f t="shared" si="4"/>
        <v>0</v>
      </c>
      <c r="G27" s="10">
        <v>0.23</v>
      </c>
      <c r="H27" s="42">
        <f t="shared" si="3"/>
        <v>0</v>
      </c>
      <c r="I27" s="9">
        <f t="shared" si="2"/>
        <v>0</v>
      </c>
    </row>
    <row r="28" spans="1:9" ht="16.2" thickBot="1">
      <c r="A28" s="7" t="s">
        <v>50</v>
      </c>
      <c r="B28" s="120" t="s">
        <v>51</v>
      </c>
      <c r="C28" s="121"/>
      <c r="D28" s="8">
        <v>0.14008142902346712</v>
      </c>
      <c r="E28" s="34"/>
      <c r="F28" s="42">
        <f t="shared" si="4"/>
        <v>0</v>
      </c>
      <c r="G28" s="10">
        <v>0.23</v>
      </c>
      <c r="H28" s="42">
        <f t="shared" si="3"/>
        <v>0</v>
      </c>
      <c r="I28" s="9">
        <f t="shared" si="2"/>
        <v>0</v>
      </c>
    </row>
    <row r="29" spans="1:9" ht="16.2" thickBot="1">
      <c r="A29" s="12" t="s">
        <v>52</v>
      </c>
      <c r="B29" s="120" t="s">
        <v>53</v>
      </c>
      <c r="C29" s="121"/>
      <c r="D29" s="8">
        <v>9.5745995592270816E-2</v>
      </c>
      <c r="E29" s="34"/>
      <c r="F29" s="42">
        <f t="shared" si="4"/>
        <v>0</v>
      </c>
      <c r="G29" s="10">
        <v>0.23</v>
      </c>
      <c r="H29" s="42">
        <f t="shared" si="3"/>
        <v>0</v>
      </c>
      <c r="I29" s="9">
        <f t="shared" si="2"/>
        <v>0</v>
      </c>
    </row>
    <row r="30" spans="1:9" ht="16.2" thickBot="1">
      <c r="A30" s="7" t="s">
        <v>54</v>
      </c>
      <c r="B30" s="106" t="s">
        <v>55</v>
      </c>
      <c r="C30" s="122"/>
      <c r="D30" s="8">
        <v>9.2151474717949849E-2</v>
      </c>
      <c r="E30" s="34"/>
      <c r="F30" s="42">
        <f t="shared" si="4"/>
        <v>0</v>
      </c>
      <c r="G30" s="10">
        <v>0.23</v>
      </c>
      <c r="H30" s="42">
        <f t="shared" si="3"/>
        <v>0</v>
      </c>
      <c r="I30" s="9">
        <f t="shared" si="2"/>
        <v>0</v>
      </c>
    </row>
    <row r="31" spans="1:9" ht="16.2" thickBot="1">
      <c r="A31" s="7" t="s">
        <v>56</v>
      </c>
      <c r="B31" s="106" t="s">
        <v>57</v>
      </c>
      <c r="C31" s="122"/>
      <c r="D31" s="8">
        <v>2.2976726939932132E-2</v>
      </c>
      <c r="E31" s="34"/>
      <c r="F31" s="42">
        <f>ROUND(E31*$F$32,2)</f>
        <v>0</v>
      </c>
      <c r="G31" s="10">
        <v>0.23</v>
      </c>
      <c r="H31" s="42">
        <f t="shared" si="3"/>
        <v>0</v>
      </c>
      <c r="I31" s="9">
        <f t="shared" si="2"/>
        <v>0</v>
      </c>
    </row>
    <row r="32" spans="1:9" ht="18.600000000000001" thickBot="1">
      <c r="A32" s="123" t="s">
        <v>58</v>
      </c>
      <c r="B32" s="124"/>
      <c r="C32" s="125"/>
      <c r="D32" s="59"/>
      <c r="E32" s="68">
        <f>E10+E11+E12+E13+E14+E15+E16+E17+E18+E23+E24+E25+E26+E27+E28+E29+E30+E31</f>
        <v>0</v>
      </c>
      <c r="F32" s="74"/>
      <c r="G32" s="61"/>
      <c r="H32" s="62"/>
      <c r="I32" s="60">
        <f>SUM(I23:I31)+SUM(I10:I18)</f>
        <v>0</v>
      </c>
    </row>
    <row r="33" spans="1:9" s="65" customFormat="1" ht="25.95" customHeight="1">
      <c r="A33" s="64"/>
      <c r="B33" s="64"/>
      <c r="C33" s="64"/>
      <c r="D33" s="63"/>
      <c r="E33" s="66"/>
      <c r="F33" s="67"/>
      <c r="G33" s="64"/>
      <c r="H33" s="64"/>
      <c r="I33" s="64"/>
    </row>
    <row r="34" spans="1:9" ht="72">
      <c r="A34" s="25"/>
      <c r="B34" s="25"/>
      <c r="C34" s="27" t="s">
        <v>60</v>
      </c>
      <c r="D34" s="26"/>
      <c r="E34" s="26"/>
      <c r="F34" s="28"/>
      <c r="G34" s="29"/>
      <c r="H34" s="25"/>
      <c r="I34" s="28"/>
    </row>
    <row r="35" spans="1:9">
      <c r="D35" s="30"/>
      <c r="E35" s="30"/>
    </row>
    <row r="36" spans="1:9" ht="28.8">
      <c r="C36" s="31" t="s">
        <v>59</v>
      </c>
      <c r="D36" s="30"/>
      <c r="E36" s="30"/>
      <c r="F36" s="32"/>
    </row>
    <row r="37" spans="1:9">
      <c r="C37" s="33"/>
      <c r="D37" s="30"/>
      <c r="E37" s="30"/>
      <c r="F37" s="32"/>
    </row>
    <row r="38" spans="1:9">
      <c r="C38" s="69" t="s">
        <v>62</v>
      </c>
      <c r="D38" s="30"/>
      <c r="E38" s="30"/>
    </row>
    <row r="39" spans="1:9">
      <c r="D39" s="30"/>
      <c r="E39" s="30"/>
    </row>
    <row r="40" spans="1:9" ht="35.4">
      <c r="C40" s="73" t="s">
        <v>63</v>
      </c>
      <c r="D40" s="30"/>
      <c r="E40" s="30"/>
    </row>
    <row r="41" spans="1:9">
      <c r="D41" s="30"/>
      <c r="E41" s="30"/>
    </row>
    <row r="42" spans="1:9">
      <c r="D42" s="30"/>
      <c r="E42" s="30"/>
    </row>
  </sheetData>
  <mergeCells count="30">
    <mergeCell ref="B28:C28"/>
    <mergeCell ref="B29:C29"/>
    <mergeCell ref="B30:C30"/>
    <mergeCell ref="B31:C31"/>
    <mergeCell ref="A32:C32"/>
    <mergeCell ref="A18:A22"/>
    <mergeCell ref="B18:C18"/>
    <mergeCell ref="B23:C23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B11:C11"/>
    <mergeCell ref="A1:I3"/>
    <mergeCell ref="A4:C4"/>
    <mergeCell ref="D4:I4"/>
    <mergeCell ref="A5:C5"/>
    <mergeCell ref="D5:I5"/>
    <mergeCell ref="A6:C6"/>
    <mergeCell ref="D6:I6"/>
    <mergeCell ref="A7:A8"/>
    <mergeCell ref="C7:C8"/>
    <mergeCell ref="D7:I7"/>
    <mergeCell ref="A9:I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Paluch</dc:creator>
  <cp:lastModifiedBy>Marzena Kaczmarek</cp:lastModifiedBy>
  <dcterms:created xsi:type="dcterms:W3CDTF">2023-11-02T11:44:18Z</dcterms:created>
  <dcterms:modified xsi:type="dcterms:W3CDTF">2023-11-30T09:11:14Z</dcterms:modified>
</cp:coreProperties>
</file>