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AMÓWIENIA\PRZETARGI\PL_OŚWIATOWE\2022_ROB BUD_dokonczenie robót SP 59_TW_2018-159\"/>
    </mc:Choice>
  </mc:AlternateContent>
  <xr:revisionPtr revIDLastSave="0" documentId="13_ncr:1_{C1777BD8-40F1-4D43-9066-5AC95A194CCB}" xr6:coauthVersionLast="47" xr6:coauthVersionMax="47" xr10:uidLastSave="{00000000-0000-0000-0000-000000000000}"/>
  <bookViews>
    <workbookView xWindow="-120" yWindow="-120" windowWidth="29040" windowHeight="15720" xr2:uid="{91442362-F957-4DE6-ACEE-75917F129EFA}"/>
  </bookViews>
  <sheets>
    <sheet name="TER -czysty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3" i="10" l="1"/>
  <c r="E30" i="10"/>
  <c r="G30" i="10" s="1"/>
  <c r="F30" i="10" s="1"/>
  <c r="E29" i="10"/>
  <c r="G29" i="10" s="1"/>
  <c r="F29" i="10" s="1"/>
  <c r="E82" i="10"/>
  <c r="G82" i="10" s="1"/>
  <c r="F82" i="10" s="1"/>
  <c r="E80" i="10"/>
  <c r="G80" i="10" s="1"/>
  <c r="F80" i="10" s="1"/>
  <c r="E79" i="10"/>
  <c r="G79" i="10" s="1"/>
  <c r="F79" i="10" s="1"/>
  <c r="E71" i="10"/>
  <c r="G71" i="10" s="1"/>
  <c r="F71" i="10" s="1"/>
  <c r="E72" i="10"/>
  <c r="G72" i="10" s="1"/>
  <c r="F72" i="10" s="1"/>
  <c r="E73" i="10"/>
  <c r="G73" i="10" s="1"/>
  <c r="F73" i="10" s="1"/>
  <c r="E74" i="10"/>
  <c r="G74" i="10" s="1"/>
  <c r="F74" i="10" s="1"/>
  <c r="E75" i="10"/>
  <c r="G75" i="10" s="1"/>
  <c r="F75" i="10" s="1"/>
  <c r="E76" i="10"/>
  <c r="G76" i="10" s="1"/>
  <c r="F76" i="10" s="1"/>
  <c r="E77" i="10"/>
  <c r="G77" i="10" s="1"/>
  <c r="F77" i="10" s="1"/>
  <c r="E70" i="10"/>
  <c r="G70" i="10" s="1"/>
  <c r="F70" i="10" s="1"/>
  <c r="E68" i="10"/>
  <c r="G68" i="10" s="1"/>
  <c r="F68" i="10" s="1"/>
  <c r="E67" i="10"/>
  <c r="G67" i="10" s="1"/>
  <c r="F67" i="10" s="1"/>
  <c r="E58" i="10"/>
  <c r="G58" i="10" s="1"/>
  <c r="F58" i="10" s="1"/>
  <c r="E59" i="10"/>
  <c r="G59" i="10" s="1"/>
  <c r="F59" i="10" s="1"/>
  <c r="E60" i="10"/>
  <c r="G60" i="10" s="1"/>
  <c r="F60" i="10" s="1"/>
  <c r="E61" i="10"/>
  <c r="G61" i="10" s="1"/>
  <c r="F61" i="10" s="1"/>
  <c r="E62" i="10"/>
  <c r="G62" i="10" s="1"/>
  <c r="F62" i="10" s="1"/>
  <c r="E63" i="10"/>
  <c r="G63" i="10" s="1"/>
  <c r="F63" i="10" s="1"/>
  <c r="E64" i="10"/>
  <c r="G64" i="10" s="1"/>
  <c r="F64" i="10" s="1"/>
  <c r="E65" i="10"/>
  <c r="G65" i="10" s="1"/>
  <c r="F65" i="10" s="1"/>
  <c r="E57" i="10"/>
  <c r="G57" i="10" s="1"/>
  <c r="F57" i="10" s="1"/>
  <c r="E55" i="10"/>
  <c r="G55" i="10" s="1"/>
  <c r="F55" i="10" s="1"/>
  <c r="E54" i="10"/>
  <c r="G54" i="10" s="1"/>
  <c r="F54" i="10" s="1"/>
  <c r="E53" i="10"/>
  <c r="G53" i="10" s="1"/>
  <c r="F53" i="10" s="1"/>
  <c r="E52" i="10"/>
  <c r="G52" i="10" s="1"/>
  <c r="F52" i="10" s="1"/>
  <c r="E51" i="10"/>
  <c r="G51" i="10" s="1"/>
  <c r="F51" i="10" s="1"/>
  <c r="E49" i="10"/>
  <c r="G49" i="10" s="1"/>
  <c r="F49" i="10" s="1"/>
  <c r="E48" i="10"/>
  <c r="G48" i="10" s="1"/>
  <c r="F48" i="10" s="1"/>
  <c r="E47" i="10"/>
  <c r="G47" i="10" s="1"/>
  <c r="F47" i="10" s="1"/>
  <c r="I68" i="10"/>
  <c r="I80" i="10"/>
  <c r="I77" i="10"/>
  <c r="I55" i="10"/>
  <c r="I49" i="10"/>
  <c r="I45" i="10"/>
  <c r="I39" i="10"/>
  <c r="I36" i="10"/>
  <c r="I33" i="10"/>
  <c r="I27" i="10"/>
  <c r="E45" i="10"/>
  <c r="G45" i="10" s="1"/>
  <c r="F45" i="10" s="1"/>
  <c r="E44" i="10"/>
  <c r="G44" i="10" s="1"/>
  <c r="F44" i="10" s="1"/>
  <c r="E32" i="10"/>
  <c r="G32" i="10" s="1"/>
  <c r="F32" i="10" s="1"/>
  <c r="E43" i="10"/>
  <c r="G43" i="10" s="1"/>
  <c r="F43" i="10" s="1"/>
  <c r="E42" i="10"/>
  <c r="G42" i="10" s="1"/>
  <c r="F42" i="10" s="1"/>
  <c r="E41" i="10"/>
  <c r="G41" i="10" s="1"/>
  <c r="F41" i="10" s="1"/>
  <c r="E39" i="10"/>
  <c r="G39" i="10" s="1"/>
  <c r="F39" i="10" s="1"/>
  <c r="E38" i="10"/>
  <c r="G38" i="10" s="1"/>
  <c r="F38" i="10" s="1"/>
  <c r="E36" i="10"/>
  <c r="G36" i="10" s="1"/>
  <c r="F36" i="10" s="1"/>
  <c r="E35" i="10"/>
  <c r="G35" i="10" s="1"/>
  <c r="F35" i="10" s="1"/>
  <c r="E33" i="10"/>
  <c r="G33" i="10" s="1"/>
  <c r="F33" i="10" s="1"/>
  <c r="E27" i="10"/>
  <c r="G27" i="10" s="1"/>
  <c r="F27" i="10" s="1"/>
  <c r="E26" i="10"/>
  <c r="G26" i="10" s="1"/>
  <c r="F26" i="10" s="1"/>
  <c r="E25" i="10"/>
  <c r="G25" i="10" s="1"/>
  <c r="F25" i="10" s="1"/>
  <c r="E23" i="10"/>
  <c r="G23" i="10" s="1"/>
  <c r="F23" i="10" s="1"/>
  <c r="E22" i="10"/>
  <c r="G22" i="10" s="1"/>
  <c r="F22" i="10" s="1"/>
  <c r="E20" i="10"/>
  <c r="G20" i="10" s="1"/>
  <c r="F20" i="10" s="1"/>
  <c r="E19" i="10"/>
  <c r="G19" i="10" s="1"/>
  <c r="F19" i="10" s="1"/>
  <c r="E18" i="10"/>
  <c r="G18" i="10" s="1"/>
  <c r="F18" i="10" s="1"/>
  <c r="E17" i="10"/>
  <c r="G17" i="10" s="1"/>
  <c r="F17" i="10" s="1"/>
  <c r="E16" i="10"/>
  <c r="G16" i="10" s="1"/>
  <c r="F16" i="10" s="1"/>
  <c r="E15" i="10"/>
  <c r="G15" i="10" s="1"/>
  <c r="F15" i="10" s="1"/>
  <c r="E14" i="10"/>
  <c r="G14" i="10" s="1"/>
  <c r="F14" i="10" s="1"/>
  <c r="E13" i="10"/>
  <c r="G13" i="10" s="1"/>
  <c r="F13" i="10" s="1"/>
  <c r="F83" i="10" l="1"/>
  <c r="I20" i="10"/>
  <c r="I41" i="10"/>
  <c r="I64" i="10" s="1"/>
  <c r="I78" i="10" s="1"/>
  <c r="G83" i="10"/>
</calcChain>
</file>

<file path=xl/sharedStrings.xml><?xml version="1.0" encoding="utf-8"?>
<sst xmlns="http://schemas.openxmlformats.org/spreadsheetml/2006/main" count="201" uniqueCount="164">
  <si>
    <t>PRZEBUDOWA ISTNIEJĄCEJ CZĘŚCI SZKOŁY</t>
  </si>
  <si>
    <t>POSADZKI</t>
  </si>
  <si>
    <t>SUFITY</t>
  </si>
  <si>
    <t>ŚCIANY</t>
  </si>
  <si>
    <t>Dach hali sportowej</t>
  </si>
  <si>
    <t>Stropodach</t>
  </si>
  <si>
    <t>Rozbiórki</t>
  </si>
  <si>
    <t>Place, chodniki, parkingi i drógi dojazdowe</t>
  </si>
  <si>
    <t>Roboty ziemne</t>
  </si>
  <si>
    <t>Podbudowy</t>
  </si>
  <si>
    <t>Nawierzchnie i krawężniki</t>
  </si>
  <si>
    <t>Roboty montażowe</t>
  </si>
  <si>
    <t>Linia NW1</t>
  </si>
  <si>
    <t>Linia NW2</t>
  </si>
  <si>
    <t>Linia WY Wyrzutowy</t>
  </si>
  <si>
    <t>Centrale wentylacyjne</t>
  </si>
  <si>
    <t>Instalacja chłodzenia dla centrali NW1</t>
  </si>
  <si>
    <t>Instalacja ciepła technologicznego</t>
  </si>
  <si>
    <t>Instalacja centralnego ogrzewania podłogowego</t>
  </si>
  <si>
    <t>Instalacja centralnego ogrzewania grzejnikowego</t>
  </si>
  <si>
    <t>Instalacja wody zimnej, ciepłej i cyrkulacji</t>
  </si>
  <si>
    <t>Instalacja hydrantowa</t>
  </si>
  <si>
    <t>Instalacja kanalizacji sanitarnej</t>
  </si>
  <si>
    <t>Urządzenia sanitarne</t>
  </si>
  <si>
    <t>Instalacja kanalizacji deszczowej</t>
  </si>
  <si>
    <t>rozdzielnice specyfikacja STE</t>
  </si>
  <si>
    <t>zewnętrzne linie kablowe zasilające- specyfikacja: STE</t>
  </si>
  <si>
    <t>wewnętrzne linie zasilające specyfikacja STE</t>
  </si>
  <si>
    <t>uziemienia i połączenia wyrównawcze</t>
  </si>
  <si>
    <t>instalacja odgromowa</t>
  </si>
  <si>
    <t>gniazda (LAN, CCTV)</t>
  </si>
  <si>
    <t>okablowanie (LAN, CCTV)</t>
  </si>
  <si>
    <t>Instalacja dzwonkowa</t>
  </si>
  <si>
    <t>Technologia kotłowni gazowej</t>
  </si>
  <si>
    <t>Instalacja gazowa</t>
  </si>
  <si>
    <t>NAZWA INWESTYCJI</t>
  </si>
  <si>
    <t>LOKALIZACJA</t>
  </si>
  <si>
    <t>INWESTOR</t>
  </si>
  <si>
    <t>INWESTOR ZASTĘPCZY</t>
  </si>
  <si>
    <t>POZNAŃSKIE INWESTYCJE MIEJSKIE Sp. z o.o., PLAC WIOSNY LUDÓW 2, 61-831 POZNAŃ</t>
  </si>
  <si>
    <t>NR ETAPU</t>
  </si>
  <si>
    <t>ZAKRES WYCENIANYCH ROBÓT
 ODNIESIONY DO STWiOR</t>
  </si>
  <si>
    <t>Kwota netto PLN</t>
  </si>
  <si>
    <t>Podatek VAT</t>
  </si>
  <si>
    <t>Kwota brutto PLN</t>
  </si>
  <si>
    <t>ETAP 1</t>
  </si>
  <si>
    <t>RAZEM</t>
  </si>
  <si>
    <t>Uwaga</t>
  </si>
  <si>
    <t xml:space="preserve">1. Wykonawca wypełnia pola oznaczone kolorem żółtym 
- pole "razem kwota netto"   </t>
  </si>
  <si>
    <t>2. Pozostałe wartości tabeli przeliczą się automatycznie</t>
  </si>
  <si>
    <t>Etap 2</t>
  </si>
  <si>
    <t>Etap 3</t>
  </si>
  <si>
    <t>Etap 9</t>
  </si>
  <si>
    <t>Etap 10</t>
  </si>
  <si>
    <t>Etap 11</t>
  </si>
  <si>
    <t>Etap 12</t>
  </si>
  <si>
    <t>Etap 13</t>
  </si>
  <si>
    <t>Etap 14</t>
  </si>
  <si>
    <t>Etap 15</t>
  </si>
  <si>
    <t>Etap 16</t>
  </si>
  <si>
    <t>Etap 17</t>
  </si>
  <si>
    <t>Etap 18</t>
  </si>
  <si>
    <t>Etap 19</t>
  </si>
  <si>
    <t>Etap 20</t>
  </si>
  <si>
    <t>Etap 21</t>
  </si>
  <si>
    <t>Etap 22</t>
  </si>
  <si>
    <t>Etap 23</t>
  </si>
  <si>
    <t>Etap 24</t>
  </si>
  <si>
    <t>Etap 25</t>
  </si>
  <si>
    <t>Etap 26</t>
  </si>
  <si>
    <t>Etap 27</t>
  </si>
  <si>
    <t>Etap 28</t>
  </si>
  <si>
    <t>Etap 29</t>
  </si>
  <si>
    <t>Etap 30</t>
  </si>
  <si>
    <t>Etap 31</t>
  </si>
  <si>
    <t>Etap 33</t>
  </si>
  <si>
    <t>Etap 34</t>
  </si>
  <si>
    <t>Etap 35</t>
  </si>
  <si>
    <t>Etap 37</t>
  </si>
  <si>
    <t>Etap 38</t>
  </si>
  <si>
    <t>Etap 39</t>
  </si>
  <si>
    <t>Etap 40</t>
  </si>
  <si>
    <t xml:space="preserve">montaż drabinek i koryt kablowych (elektryczne i teletechniczne) </t>
  </si>
  <si>
    <t>Etap 41</t>
  </si>
  <si>
    <t>instalacja gniazd specyfikacja</t>
  </si>
  <si>
    <t>Etap 42</t>
  </si>
  <si>
    <t>instalacje oświetlenia</t>
  </si>
  <si>
    <t>Etap 43</t>
  </si>
  <si>
    <t>oświetlenie awaryjne</t>
  </si>
  <si>
    <t>Etap 44</t>
  </si>
  <si>
    <t>Etap 45</t>
  </si>
  <si>
    <t>Etap 46</t>
  </si>
  <si>
    <t>Etap 48</t>
  </si>
  <si>
    <t>Etap 47</t>
  </si>
  <si>
    <t>Etap 49</t>
  </si>
  <si>
    <t>okablowanie strukturalne LAN i CCTV szafy GPD</t>
  </si>
  <si>
    <t>Etap 50</t>
  </si>
  <si>
    <t>Etap 51</t>
  </si>
  <si>
    <t>Urządzenia aktywne, punkty dostępowe (LAN, CCTV, TELE, BMS)
nagłośnienie sali sportowej</t>
  </si>
  <si>
    <t>Etap 52</t>
  </si>
  <si>
    <t xml:space="preserve">Instalacja wentylacji naturalnej </t>
  </si>
  <si>
    <t>Etap 53</t>
  </si>
  <si>
    <t>Etap 54</t>
  </si>
  <si>
    <t>Tablice wyników</t>
  </si>
  <si>
    <t>CCTV</t>
  </si>
  <si>
    <t>Etap 55</t>
  </si>
  <si>
    <t>Etap 56</t>
  </si>
  <si>
    <t xml:space="preserve">Póby, sprawdzenia, regulacje, dokumentacja powykonawcza, Uzyskanie pozwolenia na użytkowanie </t>
  </si>
  <si>
    <t>Szkoła nr 59, Poznań ul. 61-353 Poznań, ul. Baranowska 1</t>
  </si>
  <si>
    <t xml:space="preserve">MIASTO POZNAŃ, PLAC KOLEGIACKI 17, 61-841 POZNAŃ - Szkoła podstawowa nr 59; 61-353 Poznań, ul. Baranowska 1 </t>
  </si>
  <si>
    <t>STB 1.1 Roboty ziemne</t>
  </si>
  <si>
    <t>STS 01.04 INSTALACJE WENTYLACJI MECHANICZNEJ</t>
  </si>
  <si>
    <t>STS 01.03 INSTALACJE GRZEWCZE</t>
  </si>
  <si>
    <t>STS 01.01 INSTALACJE WODOCIĄGOWE</t>
  </si>
  <si>
    <t>STS 01.07 SIECI WOD-KAN</t>
  </si>
  <si>
    <t>STS 01.05 INSTALACJE CHŁODNICZE</t>
  </si>
  <si>
    <t>STS 01.02 INSTALACJE KANALIZACYJNE</t>
  </si>
  <si>
    <t>STB 2.14 Roboty drogowe - Podbudowy</t>
  </si>
  <si>
    <t>STB 2.15 Roboty drogowe - Nawierzchnie</t>
  </si>
  <si>
    <t>STS 01.06 INSTALACJA GAZOWA</t>
  </si>
  <si>
    <t>STE - instalacje elektryczne</t>
  </si>
  <si>
    <t>STT - instalacje teletechniczne</t>
  </si>
  <si>
    <t>STB 2.14 Roboty drogowe - Podbudowy
STB 2.15 Roboty drogowe - Nawierzchnie</t>
  </si>
  <si>
    <t>STB 2.1 Podklady podposadzkowe
STB 2.3 Okladziny posadzek</t>
  </si>
  <si>
    <t>STB 1.7 Pokrycie dachu z blachy trapezowej</t>
  </si>
  <si>
    <t>STB 2.4 Pokrycie dachu</t>
  </si>
  <si>
    <t>STB 2.7 Elementy slusarskie</t>
  </si>
  <si>
    <t>STB 2.9 Sufity podwieszone</t>
  </si>
  <si>
    <t>STB 2.2 Tynki wewnetrzne
STB 2.10 Okladziny scienne
STB 2.11 Roboty malarskie
STB 2.12 Scianki dzialowe z plyt GK</t>
  </si>
  <si>
    <t>STB 1.2 Konstrukcje betonowe z elementow prefabrykowanych
STB 1.3 Konstrukcja stalowa
STB 1.4 Betonowanie konstrukcji
STB 2.6 Roboty murowe
STB 1.5 Zbrojenie</t>
  </si>
  <si>
    <t xml:space="preserve">Roboty Wykończeniowe wewnątrz budynku </t>
  </si>
  <si>
    <t>Etap 32</t>
  </si>
  <si>
    <t>Etap 36</t>
  </si>
  <si>
    <t xml:space="preserve">Dach istniejacy </t>
  </si>
  <si>
    <t>Roboty Wykończeniowe na zewnątrz  budynku</t>
  </si>
  <si>
    <t xml:space="preserve">NAZWA ETAPU w Tabeli elementów rozliczeniowych </t>
  </si>
  <si>
    <t>zasilanie urządzeń sanitarnych -specyfikacje STE</t>
  </si>
  <si>
    <t>zasilanie urządzeń teletechniki i bram zasilanie urządzeń ppoż specyfikacje STE</t>
  </si>
  <si>
    <t>BUDOWLANY</t>
  </si>
  <si>
    <t>ZAGOSPODAROWAINE TERENU</t>
  </si>
  <si>
    <t>ROBOTY WYKOŃCZENIOWE</t>
  </si>
  <si>
    <t>SIECI ZEWNĘTRZNE - WODOCIAGI</t>
  </si>
  <si>
    <t>SIECI KANALZIACJI SANITARNEJ</t>
  </si>
  <si>
    <t>SIECI KANALIZACJI DESZCZOWEJ</t>
  </si>
  <si>
    <t xml:space="preserve">INSTALACJA WENTYLACJI MECHANICZNEJ </t>
  </si>
  <si>
    <t>INSTALACJA CO</t>
  </si>
  <si>
    <t>INSTALACJA WOD - KAN</t>
  </si>
  <si>
    <t xml:space="preserve">INSTALACJE ELEKTRYCZNE </t>
  </si>
  <si>
    <t>INSTALACJA ODGROMOWA - SIEĆ WYRÓWNAWCZA</t>
  </si>
  <si>
    <t xml:space="preserve">INSTALACJA TELETECHNICZNA </t>
  </si>
  <si>
    <t>KOTŁOWNIA GAZOWA</t>
  </si>
  <si>
    <t xml:space="preserve">Wskaźnik % udziału danego Etapu do całego zadania  </t>
  </si>
  <si>
    <t xml:space="preserve">uzupełnienie trawników, odtworzenie terenów zielonych </t>
  </si>
  <si>
    <t xml:space="preserve">ŚLUSARKA i Stolarka </t>
  </si>
  <si>
    <t>ETAP 4</t>
  </si>
  <si>
    <t>ETAP 5</t>
  </si>
  <si>
    <t>ETAP 6</t>
  </si>
  <si>
    <t>ETAP 7</t>
  </si>
  <si>
    <t>ETAP 8</t>
  </si>
  <si>
    <t xml:space="preserve">STB 2.16 Roboty Zieleniarskie </t>
  </si>
  <si>
    <t xml:space="preserve">STB 2.2 Tynki wewnetrzne
STB 2.10 Okladziny scienne
</t>
  </si>
  <si>
    <t xml:space="preserve">ODBIORY </t>
  </si>
  <si>
    <t>Tabela Etapów Rozliczeniowych dla zadania : 
BUDOWA SALI GIMNASTYCZNEJ WRAZ Z ŁĄCZNIKIEM PRZY SZKOLE PODSTAWOWEJ NR 59 [POZNAŃ] – DOKOŃCZENIE ROBÓT
Załącznik nr ……... do Oferty</t>
  </si>
  <si>
    <t>BUDOWA SALI GIMNASTYCZNEJ WRAZ Z ŁĄCZNIKIEM PRZY SZKOLE PODSTAWOWEJ NR 59 [POZNAŃ]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</si>
</sst>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[$zł-415]_-;\-* #,##0.00\ [$zł-415]_-;_-* &quot;-&quot;??\ [$zł-415]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5" applyNumberFormat="0" applyFill="0" applyAlignment="0" applyProtection="0"/>
    <xf numFmtId="0" fontId="11" fillId="0" borderId="26" applyNumberFormat="0" applyFill="0" applyAlignment="0" applyProtection="0"/>
    <xf numFmtId="0" fontId="12" fillId="0" borderId="27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28" applyNumberFormat="0" applyAlignment="0" applyProtection="0"/>
    <xf numFmtId="0" fontId="17" fillId="8" borderId="29" applyNumberFormat="0" applyAlignment="0" applyProtection="0"/>
    <xf numFmtId="0" fontId="18" fillId="8" borderId="28" applyNumberFormat="0" applyAlignment="0" applyProtection="0"/>
    <xf numFmtId="0" fontId="19" fillId="0" borderId="30" applyNumberFormat="0" applyFill="0" applyAlignment="0" applyProtection="0"/>
    <xf numFmtId="0" fontId="20" fillId="9" borderId="31" applyNumberFormat="0" applyAlignment="0" applyProtection="0"/>
    <xf numFmtId="0" fontId="21" fillId="0" borderId="0" applyNumberFormat="0" applyFill="0" applyBorder="0" applyAlignment="0" applyProtection="0"/>
    <xf numFmtId="0" fontId="1" fillId="10" borderId="32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33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" fontId="0" fillId="0" borderId="0" xfId="0" applyNumberFormat="1"/>
    <xf numFmtId="10" fontId="0" fillId="0" borderId="0" xfId="3" applyNumberFormat="1" applyFont="1"/>
    <xf numFmtId="164" fontId="0" fillId="0" borderId="0" xfId="1" applyNumberFormat="1" applyFont="1"/>
    <xf numFmtId="43" fontId="0" fillId="0" borderId="0" xfId="1" applyFont="1"/>
    <xf numFmtId="9" fontId="0" fillId="0" borderId="0" xfId="0" applyNumberFormat="1"/>
    <xf numFmtId="10" fontId="5" fillId="0" borderId="13" xfId="0" applyNumberFormat="1" applyFont="1" applyBorder="1" applyAlignment="1">
      <alignment horizontal="center"/>
    </xf>
    <xf numFmtId="4" fontId="5" fillId="2" borderId="13" xfId="0" applyNumberFormat="1" applyFont="1" applyFill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10" fontId="2" fillId="0" borderId="0" xfId="0" applyNumberFormat="1" applyFont="1"/>
    <xf numFmtId="44" fontId="2" fillId="0" borderId="0" xfId="2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15" xfId="0" applyFont="1" applyFill="1" applyBorder="1"/>
    <xf numFmtId="0" fontId="6" fillId="2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10" fontId="5" fillId="0" borderId="9" xfId="3" applyNumberFormat="1" applyFont="1" applyFill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9" fontId="5" fillId="0" borderId="11" xfId="3" applyFont="1" applyFill="1" applyBorder="1" applyAlignment="1">
      <alignment horizontal="center"/>
    </xf>
    <xf numFmtId="0" fontId="6" fillId="0" borderId="9" xfId="0" applyFont="1" applyBorder="1"/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5" fillId="0" borderId="8" xfId="0" applyFont="1" applyBorder="1" applyAlignment="1">
      <alignment horizontal="center" vertical="center"/>
    </xf>
    <xf numFmtId="0" fontId="5" fillId="3" borderId="9" xfId="0" applyFont="1" applyFill="1" applyBorder="1"/>
    <xf numFmtId="0" fontId="5" fillId="3" borderId="11" xfId="0" applyFont="1" applyFill="1" applyBorder="1"/>
    <xf numFmtId="0" fontId="5" fillId="3" borderId="9" xfId="0" applyFont="1" applyFill="1" applyBorder="1" applyAlignment="1">
      <alignment wrapText="1"/>
    </xf>
    <xf numFmtId="0" fontId="6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0" fontId="0" fillId="0" borderId="0" xfId="0" applyNumberFormat="1"/>
    <xf numFmtId="9" fontId="0" fillId="0" borderId="0" xfId="3" applyFont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8" fillId="0" borderId="9" xfId="0" applyFont="1" applyBorder="1"/>
    <xf numFmtId="10" fontId="5" fillId="0" borderId="11" xfId="3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6" fillId="2" borderId="17" xfId="0" applyFont="1" applyFill="1" applyBorder="1"/>
    <xf numFmtId="0" fontId="6" fillId="2" borderId="18" xfId="0" applyFont="1" applyFill="1" applyBorder="1"/>
    <xf numFmtId="0" fontId="6" fillId="2" borderId="19" xfId="0" applyFont="1" applyFill="1" applyBorder="1"/>
    <xf numFmtId="0" fontId="6" fillId="2" borderId="20" xfId="0" applyFont="1" applyFill="1" applyBorder="1"/>
    <xf numFmtId="0" fontId="3" fillId="0" borderId="0" xfId="0" applyFont="1"/>
    <xf numFmtId="0" fontId="5" fillId="0" borderId="1" xfId="0" applyFont="1" applyBorder="1"/>
    <xf numFmtId="0" fontId="5" fillId="0" borderId="3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</cellXfs>
  <cellStyles count="46">
    <cellStyle name="20% — akcent 1" xfId="23" builtinId="30" customBuiltin="1"/>
    <cellStyle name="20% — akcent 2" xfId="27" builtinId="34" customBuiltin="1"/>
    <cellStyle name="20% — akcent 3" xfId="31" builtinId="38" customBuiltin="1"/>
    <cellStyle name="20% — akcent 4" xfId="35" builtinId="42" customBuiltin="1"/>
    <cellStyle name="20% — akcent 5" xfId="39" builtinId="46" customBuiltin="1"/>
    <cellStyle name="20% — akcent 6" xfId="43" builtinId="50" customBuiltin="1"/>
    <cellStyle name="40% — akcent 1" xfId="24" builtinId="31" customBuiltin="1"/>
    <cellStyle name="40% — akcent 2" xfId="28" builtinId="35" customBuiltin="1"/>
    <cellStyle name="40% — akcent 3" xfId="32" builtinId="39" customBuiltin="1"/>
    <cellStyle name="40% — akcent 4" xfId="36" builtinId="43" customBuiltin="1"/>
    <cellStyle name="40% — akcent 5" xfId="40" builtinId="47" customBuiltin="1"/>
    <cellStyle name="40% — akcent 6" xfId="44" builtinId="51" customBuiltin="1"/>
    <cellStyle name="60% — akcent 1" xfId="25" builtinId="32" customBuiltin="1"/>
    <cellStyle name="60% — akcent 2" xfId="29" builtinId="36" customBuiltin="1"/>
    <cellStyle name="60% — akcent 3" xfId="33" builtinId="40" customBuiltin="1"/>
    <cellStyle name="60% — akcent 4" xfId="37" builtinId="44" customBuiltin="1"/>
    <cellStyle name="60% — akcent 5" xfId="41" builtinId="48" customBuiltin="1"/>
    <cellStyle name="60% — akcent 6" xfId="45" builtinId="52" customBuiltin="1"/>
    <cellStyle name="Akcent 1" xfId="22" builtinId="29" customBuiltin="1"/>
    <cellStyle name="Akcent 2" xfId="26" builtinId="33" customBuiltin="1"/>
    <cellStyle name="Akcent 3" xfId="30" builtinId="37" customBuiltin="1"/>
    <cellStyle name="Akcent 4" xfId="34" builtinId="41" customBuiltin="1"/>
    <cellStyle name="Akcent 5" xfId="38" builtinId="45" customBuiltin="1"/>
    <cellStyle name="Akcent 6" xfId="42" builtinId="49" customBuiltin="1"/>
    <cellStyle name="Dane wejściowe" xfId="13" builtinId="20" customBuiltin="1"/>
    <cellStyle name="Dane wyjściowe" xfId="14" builtinId="21" customBuiltin="1"/>
    <cellStyle name="Dobry" xfId="10" builtinId="26" customBuiltin="1"/>
    <cellStyle name="Dziesiętny" xfId="1" builtinId="3"/>
    <cellStyle name="Dziesiętny 2" xfId="4" xr:uid="{0C3BD18A-7B39-4136-B800-E0F69C6C7DB3}"/>
    <cellStyle name="Komórka połączona" xfId="16" builtinId="24" customBuiltin="1"/>
    <cellStyle name="Komórka zaznaczona" xfId="17" builtinId="23" customBuiltin="1"/>
    <cellStyle name="Nagłówek 1" xfId="6" builtinId="16" customBuiltin="1"/>
    <cellStyle name="Nagłówek 2" xfId="7" builtinId="17" customBuiltin="1"/>
    <cellStyle name="Nagłówek 3" xfId="8" builtinId="18" customBuiltin="1"/>
    <cellStyle name="Nagłówek 4" xfId="9" builtinId="19" customBuiltin="1"/>
    <cellStyle name="Neutralny" xfId="12" builtinId="28" customBuiltin="1"/>
    <cellStyle name="Normalny" xfId="0" builtinId="0"/>
    <cellStyle name="Obliczenia" xfId="15" builtinId="22" customBuiltin="1"/>
    <cellStyle name="Procentowy" xfId="3" builtinId="5"/>
    <cellStyle name="Suma" xfId="21" builtinId="25" customBuiltin="1"/>
    <cellStyle name="Tekst objaśnienia" xfId="20" builtinId="53" customBuiltin="1"/>
    <cellStyle name="Tekst ostrzeżenia" xfId="18" builtinId="11" customBuiltin="1"/>
    <cellStyle name="Tytuł" xfId="5" builtinId="15" customBuiltin="1"/>
    <cellStyle name="Uwaga" xfId="19" builtinId="10" customBuiltin="1"/>
    <cellStyle name="Walutowy" xfId="2" builtinId="4"/>
    <cellStyle name="Zły" xfId="1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4F42E-94A2-481B-B808-2839B896A746}">
  <sheetPr>
    <tabColor theme="7" tint="0.59999389629810485"/>
    <pageSetUpPr fitToPage="1"/>
  </sheetPr>
  <dimension ref="A1:N88"/>
  <sheetViews>
    <sheetView tabSelected="1" zoomScaleNormal="100" zoomScalePageLayoutView="70" workbookViewId="0">
      <selection activeCell="M16" sqref="M16"/>
    </sheetView>
  </sheetViews>
  <sheetFormatPr defaultRowHeight="15" x14ac:dyDescent="0.25"/>
  <cols>
    <col min="1" max="1" width="10.28515625" customWidth="1"/>
    <col min="2" max="2" width="63.28515625" customWidth="1"/>
    <col min="3" max="3" width="53.85546875" customWidth="1"/>
    <col min="4" max="4" width="26.85546875" style="18" customWidth="1"/>
    <col min="5" max="5" width="14.5703125" style="18" bestFit="1" customWidth="1"/>
    <col min="6" max="6" width="13.140625" style="18" customWidth="1"/>
    <col min="7" max="7" width="15.28515625" style="18" bestFit="1" customWidth="1"/>
    <col min="8" max="9" width="15.42578125" hidden="1" customWidth="1"/>
    <col min="10" max="10" width="16.7109375" hidden="1" customWidth="1"/>
    <col min="11" max="11" width="8.140625" customWidth="1"/>
    <col min="12" max="12" width="15" bestFit="1" customWidth="1"/>
    <col min="13" max="13" width="12.5703125" customWidth="1"/>
    <col min="14" max="14" width="14.140625" customWidth="1"/>
    <col min="15" max="1025" width="9.28515625" customWidth="1"/>
  </cols>
  <sheetData>
    <row r="1" spans="1:13" x14ac:dyDescent="0.25">
      <c r="A1" s="62" t="s">
        <v>162</v>
      </c>
      <c r="B1" s="63"/>
      <c r="C1" s="63"/>
      <c r="D1" s="63"/>
      <c r="E1" s="63"/>
      <c r="F1" s="63"/>
      <c r="G1" s="63"/>
    </row>
    <row r="2" spans="1:13" x14ac:dyDescent="0.25">
      <c r="A2" s="63"/>
      <c r="B2" s="63"/>
      <c r="C2" s="63"/>
      <c r="D2" s="63"/>
      <c r="E2" s="63"/>
      <c r="F2" s="63"/>
      <c r="G2" s="63"/>
    </row>
    <row r="3" spans="1:13" ht="43.5" customHeight="1" x14ac:dyDescent="0.25">
      <c r="A3" s="63"/>
      <c r="B3" s="63"/>
      <c r="C3" s="63"/>
      <c r="D3" s="63"/>
      <c r="E3" s="63"/>
      <c r="F3" s="63"/>
      <c r="G3" s="63"/>
    </row>
    <row r="4" spans="1:13" ht="15.75" x14ac:dyDescent="0.25">
      <c r="A4" s="50" t="s">
        <v>35</v>
      </c>
      <c r="B4" s="50"/>
      <c r="C4" s="64" t="s">
        <v>163</v>
      </c>
      <c r="D4" s="50"/>
      <c r="E4" s="50"/>
      <c r="F4" s="50"/>
      <c r="G4" s="50"/>
    </row>
    <row r="5" spans="1:13" ht="15.75" x14ac:dyDescent="0.25">
      <c r="A5" s="50" t="s">
        <v>36</v>
      </c>
      <c r="B5" s="50"/>
      <c r="C5" s="61" t="s">
        <v>108</v>
      </c>
      <c r="D5" s="50"/>
      <c r="E5" s="50"/>
      <c r="F5" s="50"/>
      <c r="G5" s="50"/>
    </row>
    <row r="6" spans="1:13" ht="39.75" customHeight="1" x14ac:dyDescent="0.25">
      <c r="A6" s="50" t="s">
        <v>37</v>
      </c>
      <c r="B6" s="50"/>
      <c r="C6" s="61" t="s">
        <v>109</v>
      </c>
      <c r="D6" s="61"/>
      <c r="E6" s="61"/>
      <c r="F6" s="61"/>
      <c r="G6" s="61"/>
    </row>
    <row r="7" spans="1:13" ht="15.75" x14ac:dyDescent="0.25">
      <c r="A7" s="50" t="s">
        <v>38</v>
      </c>
      <c r="B7" s="50"/>
      <c r="C7" s="50" t="s">
        <v>39</v>
      </c>
      <c r="D7" s="50"/>
      <c r="E7" s="50"/>
      <c r="F7" s="50"/>
      <c r="G7" s="50"/>
    </row>
    <row r="8" spans="1:13" ht="16.5" thickBot="1" x14ac:dyDescent="0.3">
      <c r="A8" s="1"/>
      <c r="B8" s="1"/>
      <c r="C8" s="1"/>
      <c r="D8" s="2"/>
      <c r="E8" s="2"/>
      <c r="F8" s="2"/>
      <c r="G8" s="2"/>
    </row>
    <row r="9" spans="1:13" ht="36" customHeight="1" x14ac:dyDescent="0.25">
      <c r="A9" s="51" t="s">
        <v>40</v>
      </c>
      <c r="B9" s="53" t="s">
        <v>135</v>
      </c>
      <c r="C9" s="53" t="s">
        <v>41</v>
      </c>
      <c r="D9" s="55" t="s">
        <v>151</v>
      </c>
      <c r="E9" s="57" t="s">
        <v>42</v>
      </c>
      <c r="F9" s="57" t="s">
        <v>43</v>
      </c>
      <c r="G9" s="59" t="s">
        <v>44</v>
      </c>
    </row>
    <row r="10" spans="1:13" ht="4.5" customHeight="1" thickBot="1" x14ac:dyDescent="0.3">
      <c r="A10" s="52"/>
      <c r="B10" s="54"/>
      <c r="C10" s="54"/>
      <c r="D10" s="56"/>
      <c r="E10" s="58"/>
      <c r="F10" s="58"/>
      <c r="G10" s="60"/>
      <c r="J10" s="3"/>
    </row>
    <row r="11" spans="1:13" x14ac:dyDescent="0.25">
      <c r="A11" s="41"/>
      <c r="B11" s="42"/>
      <c r="C11" s="42"/>
      <c r="D11" s="42"/>
      <c r="E11" s="42"/>
      <c r="F11" s="42"/>
      <c r="G11" s="43"/>
    </row>
    <row r="12" spans="1:13" ht="15.75" x14ac:dyDescent="0.25">
      <c r="A12" s="27"/>
      <c r="B12" s="35" t="s">
        <v>138</v>
      </c>
      <c r="C12" s="28"/>
      <c r="D12" s="19"/>
      <c r="E12" s="20"/>
      <c r="F12" s="20"/>
      <c r="G12" s="21"/>
      <c r="H12" s="4"/>
      <c r="I12" s="5"/>
      <c r="J12" s="6"/>
      <c r="K12" s="7"/>
      <c r="L12" s="6"/>
      <c r="M12" s="6"/>
    </row>
    <row r="13" spans="1:13" ht="64.5" x14ac:dyDescent="0.25">
      <c r="A13" s="27" t="s">
        <v>45</v>
      </c>
      <c r="B13" s="31" t="s">
        <v>0</v>
      </c>
      <c r="C13" s="30" t="s">
        <v>129</v>
      </c>
      <c r="D13" s="19">
        <v>4.7E-2</v>
      </c>
      <c r="E13" s="20">
        <f t="shared" ref="E13:E20" si="0">$E$83*D13</f>
        <v>0</v>
      </c>
      <c r="F13" s="20">
        <f t="shared" ref="F13:F45" si="1">G13-E13</f>
        <v>0</v>
      </c>
      <c r="G13" s="21">
        <f t="shared" ref="G13:G45" si="2">E13*1.23</f>
        <v>0</v>
      </c>
      <c r="H13" s="4"/>
      <c r="I13" s="5"/>
      <c r="J13" s="6"/>
      <c r="K13" s="7"/>
      <c r="L13" s="6"/>
      <c r="M13" s="6"/>
    </row>
    <row r="14" spans="1:13" ht="26.25" x14ac:dyDescent="0.25">
      <c r="A14" s="27" t="s">
        <v>50</v>
      </c>
      <c r="B14" s="24" t="s">
        <v>1</v>
      </c>
      <c r="C14" s="30" t="s">
        <v>123</v>
      </c>
      <c r="D14" s="19">
        <v>2.9000000000000001E-2</v>
      </c>
      <c r="E14" s="20">
        <f t="shared" si="0"/>
        <v>0</v>
      </c>
      <c r="F14" s="20">
        <f t="shared" si="1"/>
        <v>0</v>
      </c>
      <c r="G14" s="21">
        <f t="shared" si="2"/>
        <v>0</v>
      </c>
      <c r="H14" s="4"/>
      <c r="I14" s="5"/>
      <c r="J14" s="6"/>
      <c r="K14" s="7"/>
      <c r="L14" s="6"/>
      <c r="M14" s="6"/>
    </row>
    <row r="15" spans="1:13" x14ac:dyDescent="0.25">
      <c r="A15" s="27" t="s">
        <v>51</v>
      </c>
      <c r="B15" s="24" t="s">
        <v>2</v>
      </c>
      <c r="C15" s="28" t="s">
        <v>127</v>
      </c>
      <c r="D15" s="19">
        <v>2.1000000000000001E-2</v>
      </c>
      <c r="E15" s="20">
        <f t="shared" si="0"/>
        <v>0</v>
      </c>
      <c r="F15" s="20">
        <f t="shared" si="1"/>
        <v>0</v>
      </c>
      <c r="G15" s="21">
        <f t="shared" si="2"/>
        <v>0</v>
      </c>
      <c r="H15" s="4"/>
      <c r="I15" s="5"/>
      <c r="J15" s="6"/>
      <c r="K15" s="7"/>
      <c r="L15" s="6"/>
      <c r="M15" s="6"/>
    </row>
    <row r="16" spans="1:13" ht="51.75" x14ac:dyDescent="0.25">
      <c r="A16" s="27" t="s">
        <v>154</v>
      </c>
      <c r="B16" s="24" t="s">
        <v>3</v>
      </c>
      <c r="C16" s="30" t="s">
        <v>128</v>
      </c>
      <c r="D16" s="19">
        <v>0.1</v>
      </c>
      <c r="E16" s="20">
        <f t="shared" si="0"/>
        <v>0</v>
      </c>
      <c r="F16" s="20">
        <f t="shared" si="1"/>
        <v>0</v>
      </c>
      <c r="G16" s="21">
        <f t="shared" si="2"/>
        <v>0</v>
      </c>
      <c r="H16" s="4"/>
      <c r="I16" s="5"/>
      <c r="J16" s="6"/>
      <c r="K16" s="7"/>
      <c r="L16" s="6"/>
      <c r="M16" s="6"/>
    </row>
    <row r="17" spans="1:13" x14ac:dyDescent="0.25">
      <c r="A17" s="27" t="s">
        <v>155</v>
      </c>
      <c r="B17" s="24" t="s">
        <v>153</v>
      </c>
      <c r="C17" s="28" t="s">
        <v>126</v>
      </c>
      <c r="D17" s="19">
        <v>6.0999999999999999E-2</v>
      </c>
      <c r="E17" s="20">
        <f t="shared" si="0"/>
        <v>0</v>
      </c>
      <c r="F17" s="20">
        <f t="shared" si="1"/>
        <v>0</v>
      </c>
      <c r="G17" s="21">
        <f t="shared" si="2"/>
        <v>0</v>
      </c>
      <c r="H17" s="4"/>
      <c r="I17" s="5"/>
      <c r="J17" s="6"/>
      <c r="K17" s="7"/>
      <c r="L17" s="6"/>
      <c r="M17" s="6"/>
    </row>
    <row r="18" spans="1:13" x14ac:dyDescent="0.25">
      <c r="A18" s="27" t="s">
        <v>156</v>
      </c>
      <c r="B18" s="24" t="s">
        <v>4</v>
      </c>
      <c r="C18" s="28" t="s">
        <v>124</v>
      </c>
      <c r="D18" s="19">
        <v>8.5999999999999993E-2</v>
      </c>
      <c r="E18" s="20">
        <f t="shared" si="0"/>
        <v>0</v>
      </c>
      <c r="F18" s="20">
        <f t="shared" si="1"/>
        <v>0</v>
      </c>
      <c r="G18" s="21">
        <f t="shared" si="2"/>
        <v>0</v>
      </c>
      <c r="H18" s="4"/>
      <c r="I18" s="5"/>
      <c r="J18" s="6"/>
      <c r="K18" s="7"/>
      <c r="L18" s="6"/>
      <c r="M18" s="6"/>
    </row>
    <row r="19" spans="1:13" x14ac:dyDescent="0.25">
      <c r="A19" s="27" t="s">
        <v>157</v>
      </c>
      <c r="B19" s="24" t="s">
        <v>5</v>
      </c>
      <c r="C19" s="28" t="s">
        <v>125</v>
      </c>
      <c r="D19" s="19">
        <v>5.0999999999999997E-2</v>
      </c>
      <c r="E19" s="20">
        <f t="shared" si="0"/>
        <v>0</v>
      </c>
      <c r="F19" s="20">
        <f t="shared" si="1"/>
        <v>0</v>
      </c>
      <c r="G19" s="21">
        <f t="shared" si="2"/>
        <v>0</v>
      </c>
      <c r="H19" s="4"/>
      <c r="I19" s="5"/>
      <c r="J19" s="6"/>
      <c r="K19" s="7"/>
      <c r="L19" s="6"/>
      <c r="M19" s="6"/>
    </row>
    <row r="20" spans="1:13" x14ac:dyDescent="0.25">
      <c r="A20" s="27" t="s">
        <v>158</v>
      </c>
      <c r="B20" s="23" t="s">
        <v>133</v>
      </c>
      <c r="C20" s="28" t="s">
        <v>125</v>
      </c>
      <c r="D20" s="19">
        <v>7.0000000000000001E-3</v>
      </c>
      <c r="E20" s="20">
        <f t="shared" si="0"/>
        <v>0</v>
      </c>
      <c r="F20" s="20">
        <f t="shared" si="1"/>
        <v>0</v>
      </c>
      <c r="G20" s="21">
        <f t="shared" si="2"/>
        <v>0</v>
      </c>
      <c r="H20" s="4"/>
      <c r="I20" s="4" t="e">
        <f>#REF!</f>
        <v>#REF!</v>
      </c>
      <c r="J20" s="6"/>
      <c r="K20" s="7"/>
      <c r="L20" s="6"/>
      <c r="M20" s="6"/>
    </row>
    <row r="21" spans="1:13" ht="15.75" x14ac:dyDescent="0.25">
      <c r="A21" s="27"/>
      <c r="B21" s="35" t="s">
        <v>139</v>
      </c>
      <c r="C21" s="30"/>
      <c r="D21" s="19"/>
      <c r="E21" s="20"/>
      <c r="F21" s="20"/>
      <c r="G21" s="21"/>
      <c r="H21" s="4"/>
      <c r="I21" s="4"/>
      <c r="J21" s="6"/>
      <c r="K21" s="7"/>
      <c r="L21" s="6"/>
      <c r="M21" s="6"/>
    </row>
    <row r="22" spans="1:13" ht="26.25" x14ac:dyDescent="0.25">
      <c r="A22" s="27" t="s">
        <v>52</v>
      </c>
      <c r="B22" s="31" t="s">
        <v>6</v>
      </c>
      <c r="C22" s="30" t="s">
        <v>122</v>
      </c>
      <c r="D22" s="19">
        <v>5.0000000000000001E-3</v>
      </c>
      <c r="E22" s="20">
        <f>$E$83*D22</f>
        <v>0</v>
      </c>
      <c r="F22" s="20">
        <f t="shared" si="1"/>
        <v>0</v>
      </c>
      <c r="G22" s="21">
        <f t="shared" si="2"/>
        <v>0</v>
      </c>
      <c r="H22" s="4"/>
      <c r="I22" s="5"/>
      <c r="J22" s="6"/>
      <c r="K22" s="7"/>
      <c r="L22" s="6"/>
      <c r="M22" s="6"/>
    </row>
    <row r="23" spans="1:13" x14ac:dyDescent="0.25">
      <c r="A23" s="27" t="s">
        <v>53</v>
      </c>
      <c r="B23" s="37" t="s">
        <v>152</v>
      </c>
      <c r="C23" s="30" t="s">
        <v>159</v>
      </c>
      <c r="D23" s="19">
        <v>5.0000000000000001E-3</v>
      </c>
      <c r="E23" s="20">
        <f>$E$83*D23</f>
        <v>0</v>
      </c>
      <c r="F23" s="20">
        <f t="shared" si="1"/>
        <v>0</v>
      </c>
      <c r="G23" s="21">
        <f t="shared" si="2"/>
        <v>0</v>
      </c>
      <c r="H23" s="4"/>
      <c r="I23" s="5"/>
      <c r="J23" s="6"/>
      <c r="K23" s="7"/>
      <c r="L23" s="6"/>
      <c r="M23" s="6"/>
    </row>
    <row r="24" spans="1:13" x14ac:dyDescent="0.25">
      <c r="A24" s="27"/>
      <c r="B24" s="32" t="s">
        <v>7</v>
      </c>
      <c r="C24" s="28"/>
      <c r="D24" s="19"/>
      <c r="E24" s="20"/>
      <c r="F24" s="20"/>
      <c r="G24" s="21"/>
      <c r="H24" s="4"/>
      <c r="I24" s="5"/>
      <c r="J24" s="6"/>
      <c r="K24" s="7"/>
      <c r="L24" s="6"/>
      <c r="M24" s="6"/>
    </row>
    <row r="25" spans="1:13" x14ac:dyDescent="0.25">
      <c r="A25" s="27" t="s">
        <v>54</v>
      </c>
      <c r="B25" s="23" t="s">
        <v>8</v>
      </c>
      <c r="C25" s="28" t="s">
        <v>110</v>
      </c>
      <c r="D25" s="19">
        <v>1.2999999999999999E-2</v>
      </c>
      <c r="E25" s="20">
        <f>$E$83*D25</f>
        <v>0</v>
      </c>
      <c r="F25" s="20">
        <f t="shared" si="1"/>
        <v>0</v>
      </c>
      <c r="G25" s="21">
        <f t="shared" si="2"/>
        <v>0</v>
      </c>
      <c r="H25" s="4"/>
      <c r="I25" s="5"/>
      <c r="J25" s="6"/>
      <c r="K25" s="7"/>
      <c r="L25" s="6"/>
      <c r="M25" s="6"/>
    </row>
    <row r="26" spans="1:13" x14ac:dyDescent="0.25">
      <c r="A26" s="27" t="s">
        <v>55</v>
      </c>
      <c r="B26" s="23" t="s">
        <v>9</v>
      </c>
      <c r="C26" s="28" t="s">
        <v>117</v>
      </c>
      <c r="D26" s="19">
        <v>1.7999999999999999E-2</v>
      </c>
      <c r="E26" s="20">
        <f>$E$83*D26</f>
        <v>0</v>
      </c>
      <c r="F26" s="20">
        <f t="shared" si="1"/>
        <v>0</v>
      </c>
      <c r="G26" s="21">
        <f t="shared" si="2"/>
        <v>0</v>
      </c>
      <c r="H26" s="4"/>
      <c r="I26" s="5"/>
      <c r="J26" s="6"/>
      <c r="K26" s="7"/>
      <c r="L26" s="6"/>
      <c r="M26" s="6"/>
    </row>
    <row r="27" spans="1:13" x14ac:dyDescent="0.25">
      <c r="A27" s="27" t="s">
        <v>56</v>
      </c>
      <c r="B27" s="23" t="s">
        <v>10</v>
      </c>
      <c r="C27" s="28" t="s">
        <v>118</v>
      </c>
      <c r="D27" s="19">
        <v>0.03</v>
      </c>
      <c r="E27" s="20">
        <f>$E$83*D27</f>
        <v>0</v>
      </c>
      <c r="F27" s="20">
        <f t="shared" si="1"/>
        <v>0</v>
      </c>
      <c r="G27" s="21">
        <f t="shared" si="2"/>
        <v>0</v>
      </c>
      <c r="H27" s="4">
        <v>6.0999999999999999E-2</v>
      </c>
      <c r="I27" s="4">
        <f>SUM(D20:D27)</f>
        <v>7.8E-2</v>
      </c>
      <c r="J27" s="6"/>
      <c r="K27" s="7"/>
      <c r="L27" s="6"/>
      <c r="M27" s="6"/>
    </row>
    <row r="28" spans="1:13" ht="15.75" x14ac:dyDescent="0.25">
      <c r="A28" s="27"/>
      <c r="B28" s="35" t="s">
        <v>140</v>
      </c>
      <c r="C28" s="28"/>
      <c r="D28" s="19"/>
      <c r="E28" s="20"/>
      <c r="F28" s="20"/>
      <c r="G28" s="21"/>
      <c r="H28" s="4"/>
      <c r="I28" s="4"/>
      <c r="J28" s="6"/>
      <c r="K28" s="7"/>
      <c r="L28" s="6"/>
      <c r="M28" s="6"/>
    </row>
    <row r="29" spans="1:13" ht="39" x14ac:dyDescent="0.25">
      <c r="A29" s="27" t="s">
        <v>57</v>
      </c>
      <c r="B29" s="24" t="s">
        <v>130</v>
      </c>
      <c r="C29" s="30" t="s">
        <v>160</v>
      </c>
      <c r="D29" s="19">
        <v>3.2000000000000001E-2</v>
      </c>
      <c r="E29" s="20">
        <f>$E$83*D29</f>
        <v>0</v>
      </c>
      <c r="F29" s="20">
        <f t="shared" ref="F29" si="3">G29-E29</f>
        <v>0</v>
      </c>
      <c r="G29" s="21">
        <f t="shared" ref="G29" si="4">E29*1.23</f>
        <v>0</v>
      </c>
      <c r="H29" s="4"/>
      <c r="I29" s="4"/>
      <c r="J29" s="6"/>
      <c r="K29" s="7"/>
      <c r="L29" s="6"/>
      <c r="M29" s="6"/>
    </row>
    <row r="30" spans="1:13" x14ac:dyDescent="0.25">
      <c r="A30" s="27" t="s">
        <v>58</v>
      </c>
      <c r="B30" s="38" t="s">
        <v>134</v>
      </c>
      <c r="C30" s="28"/>
      <c r="D30" s="19">
        <v>0.03</v>
      </c>
      <c r="E30" s="20">
        <f>$E$83*D30</f>
        <v>0</v>
      </c>
      <c r="F30" s="20">
        <f t="shared" ref="F30" si="5">G30-E30</f>
        <v>0</v>
      </c>
      <c r="G30" s="21">
        <f t="shared" ref="G30" si="6">E30*1.23</f>
        <v>0</v>
      </c>
      <c r="H30" s="4"/>
      <c r="I30" s="4"/>
      <c r="J30" s="6"/>
      <c r="K30" s="7"/>
      <c r="L30" s="6"/>
      <c r="M30" s="6"/>
    </row>
    <row r="31" spans="1:13" ht="15.75" x14ac:dyDescent="0.25">
      <c r="A31" s="27"/>
      <c r="B31" s="36" t="s">
        <v>141</v>
      </c>
      <c r="C31" s="28"/>
      <c r="D31" s="19"/>
      <c r="E31" s="20"/>
      <c r="F31" s="20"/>
      <c r="G31" s="21"/>
      <c r="H31" s="4"/>
      <c r="I31" s="5"/>
      <c r="J31" s="6"/>
      <c r="K31" s="7"/>
      <c r="L31" s="6"/>
      <c r="M31" s="6"/>
    </row>
    <row r="32" spans="1:13" x14ac:dyDescent="0.25">
      <c r="A32" s="27" t="s">
        <v>59</v>
      </c>
      <c r="B32" s="23" t="s">
        <v>8</v>
      </c>
      <c r="C32" s="28" t="s">
        <v>114</v>
      </c>
      <c r="D32" s="19">
        <v>8.9999999999999993E-3</v>
      </c>
      <c r="E32" s="20">
        <f>$E$83*D32</f>
        <v>0</v>
      </c>
      <c r="F32" s="20">
        <f t="shared" si="1"/>
        <v>0</v>
      </c>
      <c r="G32" s="21">
        <f t="shared" si="2"/>
        <v>0</v>
      </c>
      <c r="H32" s="4"/>
      <c r="I32" s="5"/>
      <c r="J32" s="6"/>
      <c r="K32" s="7"/>
      <c r="L32" s="6"/>
      <c r="M32" s="6"/>
    </row>
    <row r="33" spans="1:13" x14ac:dyDescent="0.25">
      <c r="A33" s="27" t="s">
        <v>60</v>
      </c>
      <c r="B33" s="23" t="s">
        <v>11</v>
      </c>
      <c r="C33" s="28" t="s">
        <v>114</v>
      </c>
      <c r="D33" s="19">
        <v>1.4999999999999999E-2</v>
      </c>
      <c r="E33" s="20">
        <f>$E$83*D33</f>
        <v>0</v>
      </c>
      <c r="F33" s="20">
        <f t="shared" si="1"/>
        <v>0</v>
      </c>
      <c r="G33" s="21">
        <f t="shared" si="2"/>
        <v>0</v>
      </c>
      <c r="H33" s="4">
        <v>2.1999999999999999E-2</v>
      </c>
      <c r="I33" s="4">
        <f>SUM(D32:D33)</f>
        <v>2.4E-2</v>
      </c>
      <c r="J33" s="6"/>
      <c r="K33" s="7"/>
      <c r="L33" s="6"/>
      <c r="M33" s="6"/>
    </row>
    <row r="34" spans="1:13" ht="15.75" x14ac:dyDescent="0.25">
      <c r="A34" s="27"/>
      <c r="B34" s="36" t="s">
        <v>142</v>
      </c>
      <c r="C34" s="28"/>
      <c r="D34" s="19"/>
      <c r="E34" s="20"/>
      <c r="F34" s="20"/>
      <c r="G34" s="21"/>
      <c r="H34" s="4"/>
      <c r="I34" s="5"/>
      <c r="J34" s="6"/>
      <c r="K34" s="7"/>
      <c r="L34" s="6"/>
      <c r="M34" s="6"/>
    </row>
    <row r="35" spans="1:13" x14ac:dyDescent="0.25">
      <c r="A35" s="27" t="s">
        <v>61</v>
      </c>
      <c r="B35" s="24" t="s">
        <v>8</v>
      </c>
      <c r="C35" s="28" t="s">
        <v>116</v>
      </c>
      <c r="D35" s="19">
        <v>8.0000000000000002E-3</v>
      </c>
      <c r="E35" s="20">
        <f>$E$83*D35</f>
        <v>0</v>
      </c>
      <c r="F35" s="20">
        <f t="shared" si="1"/>
        <v>0</v>
      </c>
      <c r="G35" s="21">
        <f t="shared" si="2"/>
        <v>0</v>
      </c>
      <c r="H35" s="4"/>
      <c r="I35" s="5"/>
      <c r="J35" s="6"/>
      <c r="K35" s="7"/>
      <c r="L35" s="6"/>
      <c r="M35" s="6"/>
    </row>
    <row r="36" spans="1:13" x14ac:dyDescent="0.25">
      <c r="A36" s="27" t="s">
        <v>62</v>
      </c>
      <c r="B36" s="23" t="s">
        <v>11</v>
      </c>
      <c r="C36" s="28" t="s">
        <v>116</v>
      </c>
      <c r="D36" s="19">
        <v>2.8000000000000001E-2</v>
      </c>
      <c r="E36" s="20">
        <f>$E$83*D36</f>
        <v>0</v>
      </c>
      <c r="F36" s="20">
        <f t="shared" si="1"/>
        <v>0</v>
      </c>
      <c r="G36" s="21">
        <f t="shared" si="2"/>
        <v>0</v>
      </c>
      <c r="H36" s="4">
        <v>1.9E-2</v>
      </c>
      <c r="I36" s="4">
        <f>SUM(D35:D36)</f>
        <v>3.6000000000000004E-2</v>
      </c>
      <c r="J36" s="6"/>
      <c r="K36" s="7"/>
      <c r="L36" s="6"/>
      <c r="M36" s="6"/>
    </row>
    <row r="37" spans="1:13" ht="15.75" x14ac:dyDescent="0.25">
      <c r="A37" s="27"/>
      <c r="B37" s="36" t="s">
        <v>143</v>
      </c>
      <c r="C37" s="28"/>
      <c r="D37" s="19"/>
      <c r="E37" s="20"/>
      <c r="F37" s="20"/>
      <c r="G37" s="21"/>
      <c r="H37" s="4"/>
      <c r="I37" s="5"/>
      <c r="J37" s="6"/>
      <c r="K37" s="7"/>
      <c r="L37" s="6"/>
      <c r="M37" s="6"/>
    </row>
    <row r="38" spans="1:13" x14ac:dyDescent="0.25">
      <c r="A38" s="27" t="s">
        <v>63</v>
      </c>
      <c r="B38" s="23" t="s">
        <v>8</v>
      </c>
      <c r="C38" s="28" t="s">
        <v>116</v>
      </c>
      <c r="D38" s="19">
        <v>8.0000000000000002E-3</v>
      </c>
      <c r="E38" s="20">
        <f>$E$83*D38</f>
        <v>0</v>
      </c>
      <c r="F38" s="20">
        <f t="shared" si="1"/>
        <v>0</v>
      </c>
      <c r="G38" s="21">
        <f t="shared" si="2"/>
        <v>0</v>
      </c>
      <c r="H38" s="4"/>
      <c r="I38" s="5"/>
      <c r="J38" s="6"/>
      <c r="K38" s="7"/>
      <c r="L38" s="6"/>
      <c r="M38" s="6"/>
    </row>
    <row r="39" spans="1:13" x14ac:dyDescent="0.25">
      <c r="A39" s="27" t="s">
        <v>64</v>
      </c>
      <c r="B39" s="23" t="s">
        <v>11</v>
      </c>
      <c r="C39" s="28" t="s">
        <v>116</v>
      </c>
      <c r="D39" s="19">
        <v>1.4999999999999999E-2</v>
      </c>
      <c r="E39" s="20">
        <f>$E$83*D39</f>
        <v>0</v>
      </c>
      <c r="F39" s="20">
        <f t="shared" si="1"/>
        <v>0</v>
      </c>
      <c r="G39" s="21">
        <f t="shared" si="2"/>
        <v>0</v>
      </c>
      <c r="H39" s="4">
        <v>5.3999999999999999E-2</v>
      </c>
      <c r="I39" s="4">
        <f>SUM(D38:D39)</f>
        <v>2.3E-2</v>
      </c>
      <c r="J39" s="6"/>
      <c r="K39" s="7"/>
      <c r="L39" s="6"/>
      <c r="M39" s="6"/>
    </row>
    <row r="40" spans="1:13" ht="15.75" x14ac:dyDescent="0.25">
      <c r="A40" s="27"/>
      <c r="B40" s="36" t="s">
        <v>144</v>
      </c>
      <c r="C40" s="28"/>
      <c r="D40" s="19"/>
      <c r="E40" s="20"/>
      <c r="F40" s="20"/>
      <c r="G40" s="21"/>
      <c r="H40" s="4"/>
      <c r="I40" s="5"/>
      <c r="J40" s="6"/>
      <c r="K40" s="7"/>
      <c r="L40" s="6"/>
      <c r="M40" s="6"/>
    </row>
    <row r="41" spans="1:13" x14ac:dyDescent="0.25">
      <c r="A41" s="27" t="s">
        <v>65</v>
      </c>
      <c r="B41" s="23" t="s">
        <v>12</v>
      </c>
      <c r="C41" s="28" t="s">
        <v>111</v>
      </c>
      <c r="D41" s="19">
        <v>6.0000000000000001E-3</v>
      </c>
      <c r="E41" s="20">
        <f>$E$83*D41</f>
        <v>0</v>
      </c>
      <c r="F41" s="20">
        <f t="shared" si="1"/>
        <v>0</v>
      </c>
      <c r="G41" s="21">
        <f t="shared" si="2"/>
        <v>0</v>
      </c>
      <c r="H41" s="4"/>
      <c r="I41" s="4" t="e">
        <f>#REF!</f>
        <v>#REF!</v>
      </c>
      <c r="J41" s="6"/>
      <c r="K41" s="7"/>
      <c r="L41" s="6"/>
      <c r="M41" s="6"/>
    </row>
    <row r="42" spans="1:13" x14ac:dyDescent="0.25">
      <c r="A42" s="27" t="s">
        <v>66</v>
      </c>
      <c r="B42" s="23" t="s">
        <v>13</v>
      </c>
      <c r="C42" s="28" t="s">
        <v>111</v>
      </c>
      <c r="D42" s="19">
        <v>6.0000000000000001E-3</v>
      </c>
      <c r="E42" s="20">
        <f>$E$83*D42</f>
        <v>0</v>
      </c>
      <c r="F42" s="20">
        <f t="shared" si="1"/>
        <v>0</v>
      </c>
      <c r="G42" s="21">
        <f t="shared" si="2"/>
        <v>0</v>
      </c>
      <c r="H42" s="4"/>
      <c r="I42" s="5"/>
      <c r="J42" s="6"/>
      <c r="K42" s="7"/>
      <c r="L42" s="6"/>
      <c r="M42" s="6"/>
    </row>
    <row r="43" spans="1:13" x14ac:dyDescent="0.25">
      <c r="A43" s="27" t="s">
        <v>67</v>
      </c>
      <c r="B43" s="23" t="s">
        <v>14</v>
      </c>
      <c r="C43" s="28" t="s">
        <v>111</v>
      </c>
      <c r="D43" s="19">
        <v>8.9999999999999993E-3</v>
      </c>
      <c r="E43" s="20">
        <f>$E$83*D43</f>
        <v>0</v>
      </c>
      <c r="F43" s="20">
        <f t="shared" si="1"/>
        <v>0</v>
      </c>
      <c r="G43" s="21">
        <f t="shared" si="2"/>
        <v>0</v>
      </c>
      <c r="H43" s="4"/>
      <c r="I43" s="5"/>
      <c r="J43" s="6"/>
      <c r="K43" s="7"/>
      <c r="L43" s="6"/>
      <c r="M43" s="6"/>
    </row>
    <row r="44" spans="1:13" x14ac:dyDescent="0.25">
      <c r="A44" s="27" t="s">
        <v>68</v>
      </c>
      <c r="B44" s="23" t="s">
        <v>15</v>
      </c>
      <c r="C44" s="28" t="s">
        <v>111</v>
      </c>
      <c r="D44" s="19">
        <v>2.9000000000000001E-2</v>
      </c>
      <c r="E44" s="20">
        <f>$E$83*D44</f>
        <v>0</v>
      </c>
      <c r="F44" s="20">
        <f t="shared" si="1"/>
        <v>0</v>
      </c>
      <c r="G44" s="21">
        <f t="shared" si="2"/>
        <v>0</v>
      </c>
      <c r="H44" s="4"/>
      <c r="I44" s="5"/>
      <c r="J44" s="6"/>
      <c r="K44" s="7"/>
      <c r="L44" s="6"/>
      <c r="M44" s="6"/>
    </row>
    <row r="45" spans="1:13" x14ac:dyDescent="0.25">
      <c r="A45" s="27" t="s">
        <v>69</v>
      </c>
      <c r="B45" s="23" t="s">
        <v>16</v>
      </c>
      <c r="C45" s="28" t="s">
        <v>115</v>
      </c>
      <c r="D45" s="19">
        <v>1.4E-2</v>
      </c>
      <c r="E45" s="20">
        <f>$E$83*D45</f>
        <v>0</v>
      </c>
      <c r="F45" s="20">
        <f t="shared" si="1"/>
        <v>0</v>
      </c>
      <c r="G45" s="21">
        <f t="shared" si="2"/>
        <v>0</v>
      </c>
      <c r="H45" s="4">
        <v>6.5000000000000002E-2</v>
      </c>
      <c r="I45" s="4">
        <f>SUM(D41:D45)</f>
        <v>6.4000000000000001E-2</v>
      </c>
      <c r="J45" s="6"/>
      <c r="K45" s="7"/>
      <c r="L45" s="6"/>
      <c r="M45" s="6"/>
    </row>
    <row r="46" spans="1:13" ht="15.75" x14ac:dyDescent="0.25">
      <c r="A46" s="27"/>
      <c r="B46" s="36" t="s">
        <v>145</v>
      </c>
      <c r="C46" s="28"/>
      <c r="D46" s="19"/>
      <c r="E46" s="20"/>
      <c r="F46" s="20"/>
      <c r="G46" s="21"/>
      <c r="H46" s="4"/>
      <c r="I46" s="5"/>
      <c r="J46" s="6"/>
      <c r="K46" s="7"/>
      <c r="L46" s="6"/>
      <c r="M46" s="6"/>
    </row>
    <row r="47" spans="1:13" x14ac:dyDescent="0.25">
      <c r="A47" s="27" t="s">
        <v>70</v>
      </c>
      <c r="B47" s="24" t="s">
        <v>19</v>
      </c>
      <c r="C47" s="28" t="s">
        <v>112</v>
      </c>
      <c r="D47" s="19">
        <v>0.01</v>
      </c>
      <c r="E47" s="20">
        <f>$E$83*D47</f>
        <v>0</v>
      </c>
      <c r="F47" s="20">
        <f t="shared" ref="F47:F49" si="7">G47-E47</f>
        <v>0</v>
      </c>
      <c r="G47" s="21">
        <f t="shared" ref="G47:G49" si="8">E47*1.23</f>
        <v>0</v>
      </c>
      <c r="H47" s="4"/>
      <c r="I47" s="5"/>
      <c r="J47" s="6"/>
      <c r="K47" s="7"/>
      <c r="L47" s="6"/>
      <c r="M47" s="6"/>
    </row>
    <row r="48" spans="1:13" x14ac:dyDescent="0.25">
      <c r="A48" s="27" t="s">
        <v>71</v>
      </c>
      <c r="B48" s="23" t="s">
        <v>18</v>
      </c>
      <c r="C48" s="28" t="s">
        <v>112</v>
      </c>
      <c r="D48" s="19">
        <v>8.9999999999999993E-3</v>
      </c>
      <c r="E48" s="20">
        <f>$E$83*D48</f>
        <v>0</v>
      </c>
      <c r="F48" s="20">
        <f t="shared" si="7"/>
        <v>0</v>
      </c>
      <c r="G48" s="21">
        <f t="shared" si="8"/>
        <v>0</v>
      </c>
      <c r="H48" s="4"/>
      <c r="I48" s="5"/>
      <c r="J48" s="6"/>
      <c r="K48" s="7"/>
      <c r="L48" s="6"/>
      <c r="M48" s="6"/>
    </row>
    <row r="49" spans="1:13" x14ac:dyDescent="0.25">
      <c r="A49" s="27" t="s">
        <v>72</v>
      </c>
      <c r="B49" s="23" t="s">
        <v>17</v>
      </c>
      <c r="C49" s="28" t="s">
        <v>112</v>
      </c>
      <c r="D49" s="19">
        <v>8.0000000000000002E-3</v>
      </c>
      <c r="E49" s="20">
        <f>$E$83*D49</f>
        <v>0</v>
      </c>
      <c r="F49" s="20">
        <f t="shared" si="7"/>
        <v>0</v>
      </c>
      <c r="G49" s="21">
        <f t="shared" si="8"/>
        <v>0</v>
      </c>
      <c r="H49" s="4">
        <v>2.3E-2</v>
      </c>
      <c r="I49" s="4">
        <f>SUM(D47:D49)</f>
        <v>2.7E-2</v>
      </c>
      <c r="J49" s="6"/>
      <c r="K49" s="7"/>
      <c r="L49" s="6"/>
      <c r="M49" s="6"/>
    </row>
    <row r="50" spans="1:13" ht="15.75" x14ac:dyDescent="0.25">
      <c r="A50" s="27"/>
      <c r="B50" s="36" t="s">
        <v>146</v>
      </c>
      <c r="C50" s="28"/>
      <c r="D50" s="19"/>
      <c r="E50" s="20"/>
      <c r="F50" s="20"/>
      <c r="G50" s="21"/>
      <c r="H50" s="4"/>
      <c r="I50" s="5"/>
      <c r="J50" s="6"/>
      <c r="K50" s="7"/>
      <c r="L50" s="6"/>
      <c r="M50" s="6"/>
    </row>
    <row r="51" spans="1:13" x14ac:dyDescent="0.25">
      <c r="A51" s="27" t="s">
        <v>73</v>
      </c>
      <c r="B51" s="23" t="s">
        <v>20</v>
      </c>
      <c r="C51" s="28" t="s">
        <v>113</v>
      </c>
      <c r="D51" s="19">
        <v>5.0000000000000001E-3</v>
      </c>
      <c r="E51" s="20">
        <f>$E$83*D51</f>
        <v>0</v>
      </c>
      <c r="F51" s="20">
        <f t="shared" ref="F51:F55" si="9">G51-E51</f>
        <v>0</v>
      </c>
      <c r="G51" s="21">
        <f t="shared" ref="G51:G55" si="10">E51*1.23</f>
        <v>0</v>
      </c>
      <c r="H51" s="4"/>
      <c r="I51" s="5"/>
      <c r="J51" s="6"/>
      <c r="K51" s="7"/>
      <c r="L51" s="6"/>
      <c r="M51" s="6"/>
    </row>
    <row r="52" spans="1:13" x14ac:dyDescent="0.25">
      <c r="A52" s="27" t="s">
        <v>74</v>
      </c>
      <c r="B52" s="23" t="s">
        <v>21</v>
      </c>
      <c r="C52" s="28" t="s">
        <v>113</v>
      </c>
      <c r="D52" s="19">
        <v>7.0000000000000001E-3</v>
      </c>
      <c r="E52" s="20">
        <f>$E$83*D52</f>
        <v>0</v>
      </c>
      <c r="F52" s="20">
        <f t="shared" si="9"/>
        <v>0</v>
      </c>
      <c r="G52" s="21">
        <f t="shared" si="10"/>
        <v>0</v>
      </c>
      <c r="H52" s="4"/>
      <c r="I52" s="5"/>
      <c r="J52" s="6"/>
      <c r="K52" s="7"/>
      <c r="L52" s="6"/>
      <c r="M52" s="6"/>
    </row>
    <row r="53" spans="1:13" x14ac:dyDescent="0.25">
      <c r="A53" s="27" t="s">
        <v>131</v>
      </c>
      <c r="B53" s="23" t="s">
        <v>22</v>
      </c>
      <c r="C53" s="28" t="s">
        <v>113</v>
      </c>
      <c r="D53" s="19">
        <v>1.9E-2</v>
      </c>
      <c r="E53" s="20">
        <f>$E$83*D53</f>
        <v>0</v>
      </c>
      <c r="F53" s="20">
        <f t="shared" si="9"/>
        <v>0</v>
      </c>
      <c r="G53" s="21">
        <f t="shared" si="10"/>
        <v>0</v>
      </c>
      <c r="H53" s="4"/>
      <c r="I53" s="5"/>
      <c r="J53" s="6"/>
      <c r="K53" s="7"/>
      <c r="L53" s="6"/>
      <c r="M53" s="6"/>
    </row>
    <row r="54" spans="1:13" x14ac:dyDescent="0.25">
      <c r="A54" s="27" t="s">
        <v>75</v>
      </c>
      <c r="B54" s="23" t="s">
        <v>23</v>
      </c>
      <c r="C54" s="28" t="s">
        <v>113</v>
      </c>
      <c r="D54" s="19">
        <v>6.0000000000000001E-3</v>
      </c>
      <c r="E54" s="20">
        <f>$E$83*D54</f>
        <v>0</v>
      </c>
      <c r="F54" s="20">
        <f t="shared" si="9"/>
        <v>0</v>
      </c>
      <c r="G54" s="21">
        <f t="shared" si="10"/>
        <v>0</v>
      </c>
      <c r="H54" s="4"/>
      <c r="I54" s="5"/>
      <c r="J54" s="6"/>
      <c r="K54" s="7"/>
      <c r="L54" s="6"/>
      <c r="M54" s="6"/>
    </row>
    <row r="55" spans="1:13" x14ac:dyDescent="0.25">
      <c r="A55" s="27" t="s">
        <v>76</v>
      </c>
      <c r="B55" s="23" t="s">
        <v>24</v>
      </c>
      <c r="C55" s="28" t="s">
        <v>113</v>
      </c>
      <c r="D55" s="19">
        <v>7.0000000000000001E-3</v>
      </c>
      <c r="E55" s="20">
        <f>$E$83*D55</f>
        <v>0</v>
      </c>
      <c r="F55" s="20">
        <f t="shared" si="9"/>
        <v>0</v>
      </c>
      <c r="G55" s="21">
        <f t="shared" si="10"/>
        <v>0</v>
      </c>
      <c r="H55" s="4">
        <v>2.7E-2</v>
      </c>
      <c r="I55" s="4">
        <f>SUM(D51:D55)</f>
        <v>4.3999999999999997E-2</v>
      </c>
      <c r="J55" s="6"/>
      <c r="K55" s="7"/>
      <c r="L55" s="6"/>
      <c r="M55" s="6"/>
    </row>
    <row r="56" spans="1:13" ht="15.75" x14ac:dyDescent="0.25">
      <c r="A56" s="27"/>
      <c r="B56" s="36" t="s">
        <v>147</v>
      </c>
      <c r="C56" s="28"/>
      <c r="D56" s="19"/>
      <c r="E56" s="20"/>
      <c r="F56" s="20"/>
      <c r="G56" s="21"/>
      <c r="H56" s="4"/>
      <c r="I56" s="5"/>
      <c r="J56" s="6"/>
      <c r="K56" s="7"/>
      <c r="L56" s="6"/>
      <c r="M56" s="6"/>
    </row>
    <row r="57" spans="1:13" x14ac:dyDescent="0.25">
      <c r="A57" s="27" t="s">
        <v>77</v>
      </c>
      <c r="B57" s="23" t="s">
        <v>25</v>
      </c>
      <c r="C57" s="28" t="s">
        <v>120</v>
      </c>
      <c r="D57" s="19">
        <v>6.0000000000000001E-3</v>
      </c>
      <c r="E57" s="20">
        <f>$E$83*D57</f>
        <v>0</v>
      </c>
      <c r="F57" s="20">
        <f t="shared" ref="F57" si="11">G57-E57</f>
        <v>0</v>
      </c>
      <c r="G57" s="21">
        <f t="shared" ref="G57" si="12">E57*1.23</f>
        <v>0</v>
      </c>
      <c r="H57" s="4"/>
      <c r="I57" s="5"/>
      <c r="J57" s="6"/>
      <c r="K57" s="7"/>
      <c r="L57" s="6"/>
      <c r="M57" s="6"/>
    </row>
    <row r="58" spans="1:13" x14ac:dyDescent="0.25">
      <c r="A58" s="27" t="s">
        <v>132</v>
      </c>
      <c r="B58" s="23" t="s">
        <v>26</v>
      </c>
      <c r="C58" s="28" t="s">
        <v>120</v>
      </c>
      <c r="D58" s="19">
        <v>6.0000000000000001E-3</v>
      </c>
      <c r="E58" s="20">
        <f t="shared" ref="E58:E82" si="13">$E$83*D58</f>
        <v>0</v>
      </c>
      <c r="F58" s="20">
        <f t="shared" ref="F58:F65" si="14">G58-E58</f>
        <v>0</v>
      </c>
      <c r="G58" s="21">
        <f t="shared" ref="G58:G65" si="15">E58*1.23</f>
        <v>0</v>
      </c>
      <c r="H58" s="4"/>
      <c r="I58" s="5"/>
      <c r="J58" s="6"/>
      <c r="K58" s="7"/>
      <c r="L58" s="6"/>
      <c r="M58" s="6"/>
    </row>
    <row r="59" spans="1:13" x14ac:dyDescent="0.25">
      <c r="A59" s="27" t="s">
        <v>78</v>
      </c>
      <c r="B59" s="23" t="s">
        <v>27</v>
      </c>
      <c r="C59" s="28" t="s">
        <v>120</v>
      </c>
      <c r="D59" s="19">
        <v>8.0000000000000002E-3</v>
      </c>
      <c r="E59" s="20">
        <f t="shared" si="13"/>
        <v>0</v>
      </c>
      <c r="F59" s="20">
        <f t="shared" si="14"/>
        <v>0</v>
      </c>
      <c r="G59" s="21">
        <f t="shared" si="15"/>
        <v>0</v>
      </c>
      <c r="H59" s="4"/>
      <c r="I59" s="5"/>
      <c r="J59" s="6"/>
      <c r="K59" s="7"/>
      <c r="L59" s="6"/>
      <c r="M59" s="6"/>
    </row>
    <row r="60" spans="1:13" x14ac:dyDescent="0.25">
      <c r="A60" s="27" t="s">
        <v>79</v>
      </c>
      <c r="B60" s="23" t="s">
        <v>82</v>
      </c>
      <c r="C60" s="28" t="s">
        <v>120</v>
      </c>
      <c r="D60" s="19">
        <v>2E-3</v>
      </c>
      <c r="E60" s="20">
        <f t="shared" si="13"/>
        <v>0</v>
      </c>
      <c r="F60" s="20">
        <f t="shared" si="14"/>
        <v>0</v>
      </c>
      <c r="G60" s="21">
        <f t="shared" si="15"/>
        <v>0</v>
      </c>
      <c r="H60" s="4"/>
      <c r="I60" s="5"/>
      <c r="J60" s="6"/>
      <c r="K60" s="7"/>
      <c r="L60" s="6"/>
      <c r="M60" s="6"/>
    </row>
    <row r="61" spans="1:13" x14ac:dyDescent="0.25">
      <c r="A61" s="27" t="s">
        <v>80</v>
      </c>
      <c r="B61" s="23" t="s">
        <v>84</v>
      </c>
      <c r="C61" s="28" t="s">
        <v>120</v>
      </c>
      <c r="D61" s="19">
        <v>7.0000000000000001E-3</v>
      </c>
      <c r="E61" s="20">
        <f t="shared" si="13"/>
        <v>0</v>
      </c>
      <c r="F61" s="20">
        <f t="shared" si="14"/>
        <v>0</v>
      </c>
      <c r="G61" s="21">
        <f t="shared" si="15"/>
        <v>0</v>
      </c>
      <c r="H61" s="4"/>
      <c r="I61" s="5"/>
      <c r="J61" s="6"/>
      <c r="K61" s="7"/>
      <c r="L61" s="6"/>
      <c r="M61" s="6"/>
    </row>
    <row r="62" spans="1:13" x14ac:dyDescent="0.25">
      <c r="A62" s="27" t="s">
        <v>81</v>
      </c>
      <c r="B62" s="23" t="s">
        <v>86</v>
      </c>
      <c r="C62" s="28" t="s">
        <v>120</v>
      </c>
      <c r="D62" s="19">
        <v>0.01</v>
      </c>
      <c r="E62" s="20">
        <f t="shared" si="13"/>
        <v>0</v>
      </c>
      <c r="F62" s="20">
        <f t="shared" si="14"/>
        <v>0</v>
      </c>
      <c r="G62" s="21">
        <f t="shared" si="15"/>
        <v>0</v>
      </c>
      <c r="H62" s="4"/>
      <c r="I62" s="5"/>
      <c r="J62" s="6"/>
      <c r="K62" s="7"/>
      <c r="L62" s="6"/>
      <c r="M62" s="6"/>
    </row>
    <row r="63" spans="1:13" x14ac:dyDescent="0.25">
      <c r="A63" s="27" t="s">
        <v>83</v>
      </c>
      <c r="B63" s="23" t="s">
        <v>88</v>
      </c>
      <c r="C63" s="28" t="s">
        <v>120</v>
      </c>
      <c r="D63" s="19">
        <v>3.0000000000000001E-3</v>
      </c>
      <c r="E63" s="20">
        <f t="shared" si="13"/>
        <v>0</v>
      </c>
      <c r="F63" s="20">
        <f t="shared" si="14"/>
        <v>0</v>
      </c>
      <c r="G63" s="21">
        <f t="shared" si="15"/>
        <v>0</v>
      </c>
      <c r="H63" s="4"/>
      <c r="I63" s="5"/>
      <c r="J63" s="6"/>
      <c r="K63" s="7"/>
      <c r="L63" s="6"/>
      <c r="M63" s="6"/>
    </row>
    <row r="64" spans="1:13" x14ac:dyDescent="0.25">
      <c r="A64" s="27" t="s">
        <v>85</v>
      </c>
      <c r="B64" s="23" t="s">
        <v>136</v>
      </c>
      <c r="C64" s="28" t="s">
        <v>120</v>
      </c>
      <c r="D64" s="19">
        <v>7.0000000000000001E-3</v>
      </c>
      <c r="E64" s="20">
        <f t="shared" si="13"/>
        <v>0</v>
      </c>
      <c r="F64" s="20">
        <f t="shared" si="14"/>
        <v>0</v>
      </c>
      <c r="G64" s="21">
        <f t="shared" si="15"/>
        <v>0</v>
      </c>
      <c r="H64" s="4"/>
      <c r="I64" s="4" t="e">
        <f>I41</f>
        <v>#REF!</v>
      </c>
      <c r="J64" s="6"/>
      <c r="K64" s="7"/>
      <c r="L64" s="6"/>
      <c r="M64" s="6"/>
    </row>
    <row r="65" spans="1:13" x14ac:dyDescent="0.25">
      <c r="A65" s="27" t="s">
        <v>87</v>
      </c>
      <c r="B65" s="23" t="s">
        <v>137</v>
      </c>
      <c r="C65" s="28" t="s">
        <v>120</v>
      </c>
      <c r="D65" s="19">
        <v>5.0000000000000001E-3</v>
      </c>
      <c r="E65" s="20">
        <f t="shared" si="13"/>
        <v>0</v>
      </c>
      <c r="F65" s="20">
        <f t="shared" si="14"/>
        <v>0</v>
      </c>
      <c r="G65" s="21">
        <f t="shared" si="15"/>
        <v>0</v>
      </c>
      <c r="H65" s="4"/>
      <c r="I65" s="5"/>
      <c r="J65" s="6"/>
      <c r="K65" s="7"/>
      <c r="L65" s="6"/>
      <c r="M65" s="6"/>
    </row>
    <row r="66" spans="1:13" ht="15.75" x14ac:dyDescent="0.25">
      <c r="A66" s="27"/>
      <c r="B66" s="36" t="s">
        <v>148</v>
      </c>
      <c r="C66" s="28"/>
      <c r="D66" s="19"/>
      <c r="E66" s="20"/>
      <c r="F66" s="20"/>
      <c r="G66" s="21"/>
      <c r="H66" s="4"/>
      <c r="I66" s="5"/>
      <c r="J66" s="6"/>
      <c r="K66" s="7"/>
      <c r="L66" s="6"/>
      <c r="M66" s="6"/>
    </row>
    <row r="67" spans="1:13" x14ac:dyDescent="0.25">
      <c r="A67" s="27" t="s">
        <v>89</v>
      </c>
      <c r="B67" s="23" t="s">
        <v>28</v>
      </c>
      <c r="C67" s="28" t="s">
        <v>120</v>
      </c>
      <c r="D67" s="19">
        <v>6.0000000000000001E-3</v>
      </c>
      <c r="E67" s="20">
        <f t="shared" si="13"/>
        <v>0</v>
      </c>
      <c r="F67" s="20">
        <f t="shared" ref="F67:F68" si="16">G67-E67</f>
        <v>0</v>
      </c>
      <c r="G67" s="21">
        <f t="shared" ref="G67:G68" si="17">E67*1.23</f>
        <v>0</v>
      </c>
      <c r="H67" s="4"/>
      <c r="I67" s="5"/>
      <c r="J67" s="6"/>
      <c r="K67" s="7"/>
      <c r="L67" s="6"/>
      <c r="M67" s="6"/>
    </row>
    <row r="68" spans="1:13" x14ac:dyDescent="0.25">
      <c r="A68" s="27" t="s">
        <v>90</v>
      </c>
      <c r="B68" s="23" t="s">
        <v>29</v>
      </c>
      <c r="C68" s="28" t="s">
        <v>120</v>
      </c>
      <c r="D68" s="19">
        <v>5.0000000000000001E-3</v>
      </c>
      <c r="E68" s="20">
        <f t="shared" si="13"/>
        <v>0</v>
      </c>
      <c r="F68" s="20">
        <f t="shared" si="16"/>
        <v>0</v>
      </c>
      <c r="G68" s="21">
        <f t="shared" si="17"/>
        <v>0</v>
      </c>
      <c r="H68" s="4">
        <v>0.08</v>
      </c>
      <c r="I68" s="4">
        <f>SUM(D57:D65,D67:D68)</f>
        <v>6.5000000000000002E-2</v>
      </c>
      <c r="J68" s="6"/>
      <c r="K68" s="7"/>
      <c r="L68" s="6"/>
      <c r="M68" s="6"/>
    </row>
    <row r="69" spans="1:13" ht="15.75" x14ac:dyDescent="0.25">
      <c r="A69" s="27"/>
      <c r="B69" s="36" t="s">
        <v>149</v>
      </c>
      <c r="C69" s="28"/>
      <c r="D69" s="19"/>
      <c r="E69" s="20"/>
      <c r="F69" s="20"/>
      <c r="G69" s="21"/>
      <c r="H69" s="4"/>
      <c r="I69" s="5"/>
      <c r="J69" s="6"/>
      <c r="K69" s="7"/>
      <c r="L69" s="6"/>
      <c r="M69" s="6"/>
    </row>
    <row r="70" spans="1:13" x14ac:dyDescent="0.25">
      <c r="A70" s="27" t="s">
        <v>91</v>
      </c>
      <c r="B70" s="23" t="s">
        <v>95</v>
      </c>
      <c r="C70" s="28" t="s">
        <v>121</v>
      </c>
      <c r="D70" s="19">
        <v>8.9999999999999993E-3</v>
      </c>
      <c r="E70" s="20">
        <f t="shared" si="13"/>
        <v>0</v>
      </c>
      <c r="F70" s="20">
        <f t="shared" ref="F70" si="18">G70-E70</f>
        <v>0</v>
      </c>
      <c r="G70" s="21">
        <f t="shared" ref="G70" si="19">E70*1.23</f>
        <v>0</v>
      </c>
      <c r="H70" s="4"/>
      <c r="I70" s="5"/>
      <c r="J70" s="6"/>
      <c r="K70" s="7"/>
      <c r="L70" s="6"/>
      <c r="M70" s="6"/>
    </row>
    <row r="71" spans="1:13" x14ac:dyDescent="0.25">
      <c r="A71" s="27" t="s">
        <v>93</v>
      </c>
      <c r="B71" s="23" t="s">
        <v>30</v>
      </c>
      <c r="C71" s="28" t="s">
        <v>121</v>
      </c>
      <c r="D71" s="19">
        <v>4.0000000000000001E-3</v>
      </c>
      <c r="E71" s="20">
        <f t="shared" si="13"/>
        <v>0</v>
      </c>
      <c r="F71" s="20">
        <f t="shared" ref="F71:F77" si="20">G71-E71</f>
        <v>0</v>
      </c>
      <c r="G71" s="21">
        <f t="shared" ref="G71:G77" si="21">E71*1.23</f>
        <v>0</v>
      </c>
      <c r="H71" s="4"/>
      <c r="I71" s="5"/>
      <c r="J71" s="6"/>
      <c r="K71" s="7"/>
      <c r="L71" s="6"/>
      <c r="M71" s="6"/>
    </row>
    <row r="72" spans="1:13" x14ac:dyDescent="0.25">
      <c r="A72" s="27" t="s">
        <v>92</v>
      </c>
      <c r="B72" s="23" t="s">
        <v>31</v>
      </c>
      <c r="C72" s="28" t="s">
        <v>121</v>
      </c>
      <c r="D72" s="19">
        <v>6.0000000000000001E-3</v>
      </c>
      <c r="E72" s="20">
        <f t="shared" si="13"/>
        <v>0</v>
      </c>
      <c r="F72" s="20">
        <f t="shared" si="20"/>
        <v>0</v>
      </c>
      <c r="G72" s="21">
        <f t="shared" si="21"/>
        <v>0</v>
      </c>
      <c r="H72" s="4"/>
      <c r="I72" s="5"/>
      <c r="J72" s="6"/>
      <c r="K72" s="7"/>
      <c r="L72" s="6"/>
      <c r="M72" s="6"/>
    </row>
    <row r="73" spans="1:13" ht="26.25" x14ac:dyDescent="0.25">
      <c r="A73" s="27" t="s">
        <v>94</v>
      </c>
      <c r="B73" s="25" t="s">
        <v>98</v>
      </c>
      <c r="C73" s="28" t="s">
        <v>121</v>
      </c>
      <c r="D73" s="19">
        <v>7.0000000000000001E-3</v>
      </c>
      <c r="E73" s="20">
        <f t="shared" si="13"/>
        <v>0</v>
      </c>
      <c r="F73" s="20">
        <f t="shared" si="20"/>
        <v>0</v>
      </c>
      <c r="G73" s="21">
        <f t="shared" si="21"/>
        <v>0</v>
      </c>
      <c r="H73" s="4"/>
      <c r="I73" s="5"/>
      <c r="J73" s="6"/>
      <c r="K73" s="7"/>
      <c r="L73" s="6"/>
      <c r="M73" s="6"/>
    </row>
    <row r="74" spans="1:13" x14ac:dyDescent="0.25">
      <c r="A74" s="27" t="s">
        <v>96</v>
      </c>
      <c r="B74" s="23" t="s">
        <v>100</v>
      </c>
      <c r="C74" s="28" t="s">
        <v>121</v>
      </c>
      <c r="D74" s="19">
        <v>8.0000000000000002E-3</v>
      </c>
      <c r="E74" s="20">
        <f t="shared" si="13"/>
        <v>0</v>
      </c>
      <c r="F74" s="20">
        <f t="shared" si="20"/>
        <v>0</v>
      </c>
      <c r="G74" s="21">
        <f t="shared" si="21"/>
        <v>0</v>
      </c>
      <c r="H74" s="4"/>
      <c r="I74" s="5"/>
      <c r="J74" s="6"/>
      <c r="K74" s="7"/>
      <c r="L74" s="6"/>
      <c r="M74" s="6"/>
    </row>
    <row r="75" spans="1:13" x14ac:dyDescent="0.25">
      <c r="A75" s="27" t="s">
        <v>97</v>
      </c>
      <c r="B75" s="23" t="s">
        <v>104</v>
      </c>
      <c r="C75" s="28" t="s">
        <v>121</v>
      </c>
      <c r="D75" s="19">
        <v>8.0000000000000002E-3</v>
      </c>
      <c r="E75" s="20">
        <f t="shared" si="13"/>
        <v>0</v>
      </c>
      <c r="F75" s="20">
        <f t="shared" si="20"/>
        <v>0</v>
      </c>
      <c r="G75" s="21">
        <f t="shared" si="21"/>
        <v>0</v>
      </c>
      <c r="H75" s="4"/>
      <c r="I75" s="5"/>
      <c r="J75" s="6"/>
      <c r="K75" s="7"/>
      <c r="L75" s="6"/>
      <c r="M75" s="6"/>
    </row>
    <row r="76" spans="1:13" x14ac:dyDescent="0.25">
      <c r="A76" s="27" t="s">
        <v>99</v>
      </c>
      <c r="B76" s="23" t="s">
        <v>103</v>
      </c>
      <c r="C76" s="28" t="s">
        <v>121</v>
      </c>
      <c r="D76" s="19">
        <v>3.0000000000000001E-3</v>
      </c>
      <c r="E76" s="20">
        <f t="shared" si="13"/>
        <v>0</v>
      </c>
      <c r="F76" s="20">
        <f t="shared" si="20"/>
        <v>0</v>
      </c>
      <c r="G76" s="21">
        <f t="shared" si="21"/>
        <v>0</v>
      </c>
      <c r="H76" s="4"/>
      <c r="I76" s="5"/>
      <c r="J76" s="6"/>
      <c r="K76" s="7"/>
      <c r="L76" s="6"/>
      <c r="M76" s="6"/>
    </row>
    <row r="77" spans="1:13" x14ac:dyDescent="0.25">
      <c r="A77" s="27" t="s">
        <v>101</v>
      </c>
      <c r="B77" s="23" t="s">
        <v>32</v>
      </c>
      <c r="C77" s="28" t="s">
        <v>121</v>
      </c>
      <c r="D77" s="19">
        <v>2E-3</v>
      </c>
      <c r="E77" s="20">
        <f t="shared" si="13"/>
        <v>0</v>
      </c>
      <c r="F77" s="20">
        <f t="shared" si="20"/>
        <v>0</v>
      </c>
      <c r="G77" s="21">
        <f t="shared" si="21"/>
        <v>0</v>
      </c>
      <c r="H77" s="4">
        <v>4.7E-2</v>
      </c>
      <c r="I77" s="4">
        <f>SUM(D70:D77)</f>
        <v>4.7000000000000007E-2</v>
      </c>
      <c r="J77" s="6"/>
      <c r="K77" s="7"/>
      <c r="L77" s="6"/>
      <c r="M77" s="6"/>
    </row>
    <row r="78" spans="1:13" ht="15.75" x14ac:dyDescent="0.25">
      <c r="A78" s="27"/>
      <c r="B78" s="36" t="s">
        <v>150</v>
      </c>
      <c r="C78" s="28"/>
      <c r="D78" s="19"/>
      <c r="E78" s="20"/>
      <c r="F78" s="20"/>
      <c r="G78" s="21"/>
      <c r="H78" s="4"/>
      <c r="I78" s="4" t="e">
        <f>I64</f>
        <v>#REF!</v>
      </c>
      <c r="J78" s="6"/>
      <c r="K78" s="7"/>
      <c r="L78" s="6"/>
      <c r="M78" s="6"/>
    </row>
    <row r="79" spans="1:13" x14ac:dyDescent="0.25">
      <c r="A79" s="27" t="s">
        <v>102</v>
      </c>
      <c r="B79" s="23" t="s">
        <v>33</v>
      </c>
      <c r="C79" s="28" t="s">
        <v>119</v>
      </c>
      <c r="D79" s="19">
        <v>0.02</v>
      </c>
      <c r="E79" s="20">
        <f t="shared" si="13"/>
        <v>0</v>
      </c>
      <c r="F79" s="20">
        <f t="shared" ref="F79:F82" si="22">G79-E79</f>
        <v>0</v>
      </c>
      <c r="G79" s="21">
        <f t="shared" ref="G79:G82" si="23">E79*1.23</f>
        <v>0</v>
      </c>
      <c r="H79" s="4"/>
      <c r="I79" s="5"/>
      <c r="J79" s="6"/>
      <c r="K79" s="7"/>
      <c r="L79" s="6"/>
      <c r="M79" s="6"/>
    </row>
    <row r="80" spans="1:13" x14ac:dyDescent="0.25">
      <c r="A80" s="27" t="s">
        <v>105</v>
      </c>
      <c r="B80" s="23" t="s">
        <v>34</v>
      </c>
      <c r="C80" s="28" t="s">
        <v>119</v>
      </c>
      <c r="D80" s="19">
        <v>1.4999999999999999E-2</v>
      </c>
      <c r="E80" s="20">
        <f t="shared" si="13"/>
        <v>0</v>
      </c>
      <c r="F80" s="20">
        <f t="shared" si="22"/>
        <v>0</v>
      </c>
      <c r="G80" s="21">
        <f t="shared" si="23"/>
        <v>0</v>
      </c>
      <c r="H80" s="4">
        <v>3.1E-2</v>
      </c>
      <c r="I80" s="4">
        <f>SUM(D79:D80)</f>
        <v>3.5000000000000003E-2</v>
      </c>
      <c r="J80" s="6"/>
      <c r="K80" s="7"/>
      <c r="L80" s="6"/>
      <c r="M80" s="6"/>
    </row>
    <row r="81" spans="1:14" ht="15.75" x14ac:dyDescent="0.25">
      <c r="A81" s="27"/>
      <c r="B81" s="40" t="s">
        <v>161</v>
      </c>
      <c r="C81" s="29"/>
      <c r="D81" s="39"/>
      <c r="E81" s="20"/>
      <c r="F81" s="20"/>
      <c r="G81" s="21"/>
      <c r="H81" s="4"/>
      <c r="I81" s="4"/>
      <c r="J81" s="6"/>
      <c r="K81" s="7"/>
      <c r="L81" s="6"/>
      <c r="M81" s="6"/>
    </row>
    <row r="82" spans="1:14" ht="27" thickBot="1" x14ac:dyDescent="0.3">
      <c r="A82" s="27" t="s">
        <v>106</v>
      </c>
      <c r="B82" s="26" t="s">
        <v>107</v>
      </c>
      <c r="C82" s="29"/>
      <c r="D82" s="22">
        <v>0.1</v>
      </c>
      <c r="E82" s="20">
        <f t="shared" si="13"/>
        <v>0</v>
      </c>
      <c r="F82" s="20">
        <f t="shared" si="22"/>
        <v>0</v>
      </c>
      <c r="G82" s="21">
        <f t="shared" si="23"/>
        <v>0</v>
      </c>
      <c r="H82" s="4"/>
      <c r="I82" s="5"/>
      <c r="J82" s="6"/>
      <c r="K82" s="7"/>
      <c r="L82" s="6"/>
      <c r="M82" s="6"/>
    </row>
    <row r="83" spans="1:14" ht="15.75" thickBot="1" x14ac:dyDescent="0.3">
      <c r="A83" s="44" t="s">
        <v>46</v>
      </c>
      <c r="B83" s="45"/>
      <c r="C83" s="45"/>
      <c r="D83" s="8">
        <f>SUM(D12:D82)</f>
        <v>1.0000000000000004</v>
      </c>
      <c r="E83" s="9">
        <v>0</v>
      </c>
      <c r="F83" s="10">
        <f>SUM(F12:F82)</f>
        <v>0</v>
      </c>
      <c r="G83" s="11">
        <f>SUM(G12:G82)</f>
        <v>0</v>
      </c>
      <c r="H83" s="12"/>
      <c r="I83" s="13"/>
      <c r="J83" s="6"/>
      <c r="L83" s="6"/>
      <c r="M83" s="34"/>
      <c r="N83" s="33"/>
    </row>
    <row r="84" spans="1:14" x14ac:dyDescent="0.25">
      <c r="A84" s="14"/>
      <c r="B84" s="14"/>
      <c r="C84" s="14"/>
      <c r="D84" s="15"/>
      <c r="E84" s="15"/>
      <c r="F84" s="15"/>
      <c r="G84" s="15"/>
    </row>
    <row r="85" spans="1:14" ht="15.75" thickBot="1" x14ac:dyDescent="0.3">
      <c r="A85" s="14"/>
      <c r="B85" s="14"/>
      <c r="C85" s="14"/>
      <c r="D85" s="15"/>
      <c r="E85" s="15"/>
      <c r="F85" s="15"/>
      <c r="G85" s="15"/>
    </row>
    <row r="86" spans="1:14" x14ac:dyDescent="0.25">
      <c r="A86" s="14"/>
      <c r="B86" s="14"/>
      <c r="C86" s="16" t="s">
        <v>47</v>
      </c>
      <c r="D86" s="17"/>
      <c r="E86" s="15"/>
      <c r="F86" s="15"/>
      <c r="G86" s="15"/>
    </row>
    <row r="87" spans="1:14" x14ac:dyDescent="0.25">
      <c r="A87" s="14"/>
      <c r="B87" s="14"/>
      <c r="C87" s="46" t="s">
        <v>48</v>
      </c>
      <c r="D87" s="47"/>
      <c r="E87" s="15"/>
      <c r="F87" s="15"/>
      <c r="G87" s="15"/>
    </row>
    <row r="88" spans="1:14" ht="15.75" thickBot="1" x14ac:dyDescent="0.3">
      <c r="A88" s="14"/>
      <c r="B88" s="14"/>
      <c r="C88" s="48" t="s">
        <v>49</v>
      </c>
      <c r="D88" s="49"/>
      <c r="E88" s="15"/>
      <c r="F88" s="15"/>
      <c r="G88" s="15"/>
    </row>
  </sheetData>
  <mergeCells count="20">
    <mergeCell ref="A6:B6"/>
    <mergeCell ref="C6:G6"/>
    <mergeCell ref="A1:G3"/>
    <mergeCell ref="A4:B4"/>
    <mergeCell ref="C4:G4"/>
    <mergeCell ref="A5:B5"/>
    <mergeCell ref="C5:G5"/>
    <mergeCell ref="A11:G11"/>
    <mergeCell ref="A83:C83"/>
    <mergeCell ref="C87:D87"/>
    <mergeCell ref="C88:D88"/>
    <mergeCell ref="A7:B7"/>
    <mergeCell ref="C7:G7"/>
    <mergeCell ref="A9:A10"/>
    <mergeCell ref="B9:B10"/>
    <mergeCell ref="C9:C10"/>
    <mergeCell ref="D9:D10"/>
    <mergeCell ref="E9:E10"/>
    <mergeCell ref="F9:F10"/>
    <mergeCell ref="G9:G10"/>
  </mergeCells>
  <phoneticPr fontId="7" type="noConversion"/>
  <pageMargins left="0.7" right="0.7" top="0.75" bottom="0.75" header="0.51180555555555496" footer="0.51180555555555496"/>
  <pageSetup paperSize="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TER -czysty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Wojtaszek</dc:creator>
  <cp:lastModifiedBy>Dawid Kozłowski</cp:lastModifiedBy>
  <dcterms:created xsi:type="dcterms:W3CDTF">2021-02-03T14:25:45Z</dcterms:created>
  <dcterms:modified xsi:type="dcterms:W3CDTF">2022-11-15T08:30:39Z</dcterms:modified>
</cp:coreProperties>
</file>