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75" yWindow="32760" windowWidth="13110" windowHeight="13470" activeTab="2"/>
  </bookViews>
  <sheets>
    <sheet name="Zbiorcze zestawienie kosztów" sheetId="1" r:id="rId1"/>
    <sheet name="DR" sheetId="2" r:id="rId2"/>
    <sheet name="KD" sheetId="3" r:id="rId3"/>
    <sheet name="TK" sheetId="4" r:id="rId4"/>
    <sheet name="OŚW" sheetId="5" r:id="rId5"/>
    <sheet name="EN" sheetId="6" r:id="rId6"/>
    <sheet name="KT" sheetId="7" r:id="rId7"/>
    <sheet name="ZAGOSPODAROWANIE ZIELNIĄ" sheetId="8" r:id="rId8"/>
    <sheet name="GOSPODARKA DRZEWOSTANEM" sheetId="9" r:id="rId9"/>
    <sheet name="GAZ" sheetId="10" r:id="rId10"/>
  </sheets>
  <definedNames>
    <definedName name="_xlnm.Print_Area" localSheetId="0">'Zbiorcze zestawienie kosztów'!$A$1:$B$16</definedName>
  </definedNames>
  <calcPr fullCalcOnLoad="1" fullPrecision="0"/>
</workbook>
</file>

<file path=xl/sharedStrings.xml><?xml version="1.0" encoding="utf-8"?>
<sst xmlns="http://schemas.openxmlformats.org/spreadsheetml/2006/main" count="1649" uniqueCount="479">
  <si>
    <t>Wyszczególnienie elementów rozliczeniowych</t>
  </si>
  <si>
    <t>ZBIORCZE ZESTAWIENIE KOSZTÓW</t>
  </si>
  <si>
    <t>PROJEKT DROGOWY</t>
  </si>
  <si>
    <t>Wartość
zł</t>
  </si>
  <si>
    <t>KANALIZACJA DESZCZOWA</t>
  </si>
  <si>
    <t>PRZEBUDOWA SIECI TELETECHNICZNYCH ORANGE I INEA</t>
  </si>
  <si>
    <t>OŚWIETLENIE ULICZNE ZDM I ENEA OŚWIETLENIE</t>
  </si>
  <si>
    <t xml:space="preserve">PRZEBUDOWA SIECI ELEKTROENERGETYCZNYCH </t>
  </si>
  <si>
    <t>KANAŁ TECHNOLOGICZNY</t>
  </si>
  <si>
    <t>ZAGOSPODAROWANIE ZIELENIĄ</t>
  </si>
  <si>
    <t>GOSPODARKA DRZEWOSTANEM</t>
  </si>
  <si>
    <t>PRZEBUDOWA PRZYŁĄCZY GAZOWYCH</t>
  </si>
  <si>
    <t>PRZEDMIAR ROBÓT - OFERTA</t>
  </si>
  <si>
    <t>Inwestor:</t>
  </si>
  <si>
    <t>Poznańskie Inwestycje Miejskie Sp. z o.o.</t>
  </si>
  <si>
    <t>61-831 Poznań</t>
  </si>
  <si>
    <t>Pl. Wiosny Ludów 2</t>
  </si>
  <si>
    <t>Budowa:</t>
  </si>
  <si>
    <t>Rozbudowa ul. Pokrzywno w Poznaniu na odcinku od ul. Sanockiej do ul. Ropczyckiej</t>
  </si>
  <si>
    <t>Rodzaj robót:</t>
  </si>
  <si>
    <t>Roboty drogowe</t>
  </si>
  <si>
    <t>DZIAŁ</t>
  </si>
  <si>
    <t>Specyfikacja</t>
  </si>
  <si>
    <t>1. Roboty rozbiorkowe, przygotowawcze, wycinki</t>
  </si>
  <si>
    <t>J.m</t>
  </si>
  <si>
    <t>Ilość</t>
  </si>
  <si>
    <t>Cena jedn.</t>
  </si>
  <si>
    <t>Wartość</t>
  </si>
  <si>
    <t>D-01.02.04</t>
  </si>
  <si>
    <t xml:space="preserve">Rozebranie istniejącej nawierzchni utwadzonych (nawierzchnia asfaltowa, bet. elementów prefabrykowanych, kostka kamioenna itp) oraz gruntowej wraz z wywozem na składowisko Wykonawcy i utylizacja                                                                                                         </t>
  </si>
  <si>
    <t>m2</t>
  </si>
  <si>
    <t>Rozebranie krawężników, obrzeży, oporników wraz z wywozem na składowisko Wykonawcy i utylizacja</t>
  </si>
  <si>
    <t>m</t>
  </si>
  <si>
    <t>D-05.03.11</t>
  </si>
  <si>
    <t>Frezowanie nawierzchni asfaltowych</t>
  </si>
  <si>
    <t>Rozbiórka isnt. ogrodzenia wraz z wywozem na składowisko Wykonawcy i utylizacja - ogrodzenie z siatki ogrodowej dł. 34m przy działce nr 16/4</t>
  </si>
  <si>
    <t>Rozbiórka isnt. ogrodzenia wraz z wywozem na składowisko Wykonawcy i utylizacja - ogrodzenie z elementów stalowych na podmurówce i przęseł drewnianych wraz z furtką dł. 47m przy działce nr 4/2</t>
  </si>
  <si>
    <t>Rozbiórka isnt. ogrodzenia wraz z wywozem na składowisko Wykonawcy i utylizacja - ogrodzenie z przęseł stalowych na podmurówce dł. 36m przy działce nr 4/70</t>
  </si>
  <si>
    <t>Rozbiórka isnt. ogrodzenia wraz z wywozem na składowisko Wykonawcy i utylizacja - ogrodzenie z przędeł stalowych na podmurówce i słupkach z cegły dł. 47m przy działce nr 4/70</t>
  </si>
  <si>
    <t>Rozbiórka isnt. ogrodzenia wraz z wywozem na składowisko Wykonawcy i utylizacja - ogrodzenie z siatki ogrodowej dł. 42m przy działce nr 22</t>
  </si>
  <si>
    <t>Rozbiórka isnt. ogrodzenia wraz z wywozem na składowisko Wykonawcy i utylizacja - ogrodzenie z cegły wraz z furtką dł. 4m przy działce nr 22</t>
  </si>
  <si>
    <t>Rozbiórka isnt. ogrodzenia wraz z wywozem na składowisko Wykonawcy i utylizacja - ogrodzenie z cegły wraz z furtką dł. 6m przy działce 1/21</t>
  </si>
  <si>
    <t>Rozbiórka isnt. ogrodzenia wraz z wywozem na składowisko Wykonawcy i utylizacja - ogrodzenie z cegły oraz przęseł stalowych dł. 15m przy działce nr 1/21</t>
  </si>
  <si>
    <t>Rozbiórka isnt. ogrodzenia wraz z wywozem na składowisko Wykonawcy i utylizacja - ogrodzenie z przęseł stalowych wraz z bramą i furtką dł. 26m przy działce 1/6</t>
  </si>
  <si>
    <t>Rozbiórka isnt. ogrodzenia wraz z wywozem na składowisko Wykonawcy i utylizacja - ogrodzenie z przęseł stalowych i siatki ogodzeniowej wraz z 2 bramami dł. 30m przy działce nr 4/3</t>
  </si>
  <si>
    <t>Rozbiórka isnt. ogrodzenia wraz z wywozem na składowisko Wykonawcy i utylizacja - ogrodzenie z siatki ogodzeniowej dł. 30m przy działce nr 4/4</t>
  </si>
  <si>
    <t>Rozbiórka isnt. ogrodzenia wraz z wywozem na składowisko Wykonawcy i utylizacja - ogrodzenie z siatki ogodzeniowej i przęseł stalowych z bramą i furtką dł. 30m przy działce nr 5/1</t>
  </si>
  <si>
    <t>Rozbiórka isnt. ogrodzenia wraz z wywozem na składowisko Wykonawcy i utylizacja - ogrodzenie z bet. elementów prefabrykowanych dł. 40m przy działce nr 4/61</t>
  </si>
  <si>
    <t>Rozbiórka isnt. ogrodzenia wraz z wywozem na składowisko Wykonawcy i utylizacja - ogrodzenie z bet. elementów prefabrykowanych dł. 15m przy działce nr 5/2</t>
  </si>
  <si>
    <t>Rozbiórka isnt. ogrodzenia wraz z wywozem na składowisko Wykonawcy i utylizacja - ogrodzenie z bet. elementów prefabrykowanych dł. 21m przy działce nr 5/2</t>
  </si>
  <si>
    <t>Rozbiórka isnt. ogrodzenia wraz z wywozem na składowisko Wykonawcy i utylizacja - ogrodzenie z siatki ogrodowej, murowanego z elementami stalowymi dł. 18m przy działce nr 1/8</t>
  </si>
  <si>
    <t>Rozbiórka isnt. ogrodzenia wraz z wywozem na składowisko Wykonawcy i utylizacja - ogrodzenie murowane wraz z 2 furtkami i 2 bramami dł. 67m przy działce nr 6/18</t>
  </si>
  <si>
    <t>Rozbiórka wiaty przystankowej</t>
  </si>
  <si>
    <t>szt</t>
  </si>
  <si>
    <t>Rozbiórka isnt. przepustów wraz z rozbiórką ścian czołowych</t>
  </si>
  <si>
    <t>Roboty rozbiórkowe, przygotowawcze, wycinki</t>
  </si>
  <si>
    <t>RAZEM:</t>
  </si>
  <si>
    <t>2. Roboty ziemne</t>
  </si>
  <si>
    <t>D-01.01.01a</t>
  </si>
  <si>
    <t>Roboty pomiarowe - trasa dróg w terenie równinnym</t>
  </si>
  <si>
    <t>km</t>
  </si>
  <si>
    <t>D-01.02.02</t>
  </si>
  <si>
    <t>Usunięcie warstwy ziemi urodzajnej /humusu/ o grubości warstwy: 30cm ze spryzmowanie w pobliżu robót i wywozem nadmiaru samochodami samowyładowczymi na składowisko Wykonawcy i utylizacją</t>
  </si>
  <si>
    <t>D-02.00.00
D-02.01.01
D-02.03.01</t>
  </si>
  <si>
    <t>Roboty ziemne wykonywane koparkami podsiębiernymi 0,60 m3 w gruncie kat. 1-2 z wywozem gruntu niezdatnego do wbudowania w nasypy samochodami samowyładowczymi na składowisko Wykonawcy i utylizacją</t>
  </si>
  <si>
    <t>m3</t>
  </si>
  <si>
    <t>Zasypanie rowów materiałem filtracyjnym</t>
  </si>
  <si>
    <t>Roboty ziemne</t>
  </si>
  <si>
    <t>3. Krawężniki i obrzeża</t>
  </si>
  <si>
    <t>D-08.01.01b</t>
  </si>
  <si>
    <r>
      <t xml:space="preserve">Ławy betonowe z oporem pod krawężniki, oporniki i obrzeża  z bet. C12/15
</t>
    </r>
    <r>
      <rPr>
        <i/>
        <sz val="11"/>
        <rFont val="Arial"/>
        <family val="2"/>
      </rPr>
      <t xml:space="preserve">krawężnik wystający 0,09 m2 * 1130m
krawężnik obniżony 0,09 m2 * 880m
krawężnik na płask  0,07 m2 * 740m
krawężnik przystankowy  0,13m2 * 40m
opornik wtopiony 0,09 m2 * 632m
obrzeże betonowe 0,03 m2 * 3000m
zabruk z kostki betonowej 0,07 m2 * 8m
ściek przykrawężnikowy 0,05 m2 * 74m </t>
    </r>
  </si>
  <si>
    <t xml:space="preserve">Krawężnik betonowy wystający 20x30 cm na ławie z betonu C12/15                                                                                                              </t>
  </si>
  <si>
    <t xml:space="preserve">Krawężnik betonowy obniżony 20x30 cm na ławie z betonu C12/15                </t>
  </si>
  <si>
    <t xml:space="preserve">Krawężnik betonowy na płask 15x30 cm na ławie z betonu C12/15                </t>
  </si>
  <si>
    <t xml:space="preserve">Krawężnik betonowy przystankowy cm na ławie z betonu C12/15                </t>
  </si>
  <si>
    <t xml:space="preserve">Opornik betonowy wtopiony 12x25 cm na ławie z betonu C12/15                         </t>
  </si>
  <si>
    <t>D-08.01.01b
D-08.03.01</t>
  </si>
  <si>
    <t xml:space="preserve">Obrzeże betonowe 30x8 cm na ławie z betonu C12/15                    </t>
  </si>
  <si>
    <t>D-08.06.01f</t>
  </si>
  <si>
    <t>Zabruk z kostki betonowej typu cegła</t>
  </si>
  <si>
    <t>D-08.05.06a</t>
  </si>
  <si>
    <t xml:space="preserve">Ściek przykrawężnikowy na ławie z betonu C12/15                    </t>
  </si>
  <si>
    <t>Krawężniki i obrzeża</t>
  </si>
  <si>
    <t xml:space="preserve">4. Konstrukcja nawierzchni jezdni </t>
  </si>
  <si>
    <t>D-04.01.01</t>
  </si>
  <si>
    <t xml:space="preserve">Mechaniczne profilowanie i zagęszczenie podłoża kat 1-2                             </t>
  </si>
  <si>
    <t>D-04.05.00
D-04.05.01</t>
  </si>
  <si>
    <t>Warstwa mrozoochronna z mieszanki związanej C1,5/2,0, grubości 30 cm</t>
  </si>
  <si>
    <t>D-04.04.02</t>
  </si>
  <si>
    <t>Podbudowa zasadnicza z mieszanki niezwiązanej C90/3, grubości 20 cm</t>
  </si>
  <si>
    <t>Podbudowa zasadnicza z betonu asfaltowego AC22P, grubości 7 cm</t>
  </si>
  <si>
    <t>D-05.03.05b</t>
  </si>
  <si>
    <t>Warstwa wiążąca z betonu asfaltowego AC16W, grubości 5 cm</t>
  </si>
  <si>
    <t>D-05.03.05a</t>
  </si>
  <si>
    <t xml:space="preserve">Nawierzchnia z betonu asfaltowego AC11S, grubość 4cm
                                                                                                                    </t>
  </si>
  <si>
    <t xml:space="preserve">Konstrukcja nawierzchni jezdni </t>
  </si>
  <si>
    <t>5. Konstrukcja nawierzchni chodników</t>
  </si>
  <si>
    <r>
      <t xml:space="preserve">Mechaniczne profilowanie i zagęszczenie podłoża kat 1-2 
</t>
    </r>
    <r>
      <rPr>
        <sz val="11"/>
        <rFont val="Arial"/>
        <family val="2"/>
      </rPr>
      <t xml:space="preserve">                        </t>
    </r>
  </si>
  <si>
    <t>D-04.02.02
D-04.05.00</t>
  </si>
  <si>
    <t>Warstwa mrozoochronna z mieszanki związanej C1,5/2,0, grubości 15 cm</t>
  </si>
  <si>
    <t>Warstwa z mieszanki związanej C8/10, grubości 10 cm</t>
  </si>
  <si>
    <t>D-08.06.01f
D-05.03.23</t>
  </si>
  <si>
    <t xml:space="preserve">Zabruk z bet. kostki brukowej typu CEGŁA na podsypce cementowo-piaskowej grub. 3 cm spoiny wypełnione piaskiem
                                                                                                                    </t>
  </si>
  <si>
    <t>D-05.03.23</t>
  </si>
  <si>
    <t xml:space="preserve">Chodnik z płyt betonowych 50x50cm grub 7 cm na podsypce cementowo-piaskowej grub. 3 cm spoiny wypełnione piaskiem
                                                                                                                    </t>
  </si>
  <si>
    <t>Konstrukcja nawierzchni chodnikow</t>
  </si>
  <si>
    <t>6. Konstrukcja nawierzchni zjazdów</t>
  </si>
  <si>
    <t xml:space="preserve">Warstwa mrozoochronna z mieszanki związanej C1,5/2,0 grub. 15cm       </t>
  </si>
  <si>
    <t xml:space="preserve">Podbudowa z betonu cementowego C8/10 grub.15 cm          
                 </t>
  </si>
  <si>
    <t xml:space="preserve">Zjazd z kostki brukowej betonowej grub 8 cm na podsypce cementowo-piaskowej grub. 3 cm spoiny wypełnione piaskiem
                                                                                                                    </t>
  </si>
  <si>
    <t>Konstrukcja nawierzchni zjazdów</t>
  </si>
  <si>
    <t>7. Konstrukcja ścieżki rowerowej</t>
  </si>
  <si>
    <t>D-04.04.02b</t>
  </si>
  <si>
    <t>Podbudowa zasadnicza z mieszanki niezwiązanej C90/3, grubości 15 cm</t>
  </si>
  <si>
    <t xml:space="preserve">Nawierzchnia z betonu asfaltowego AC5S, grubość 5cm
                                                                                                                    </t>
  </si>
  <si>
    <t>Konstrukcja ścieżki rowerowej</t>
  </si>
  <si>
    <t>8. Konstrukcja wyniesionych skrzyżowań</t>
  </si>
  <si>
    <t xml:space="preserve">Warstwa mrozoochronna z mieszanki związanej C1,5/2,0 
grub. 30cm       </t>
  </si>
  <si>
    <t xml:space="preserve">Podbudowa z betonu cementowego C8/10 grub.15 - 25 cm          
                 </t>
  </si>
  <si>
    <t xml:space="preserve">Nawierzchnia z kostki brukowej betonowej grub 8 cm na podsypce piaskowo - cementowej grub. 3 cm spoiny wypełnione piaskiem
                                                                                                                    </t>
  </si>
  <si>
    <t>Konstrukcja wyniesionych skrzyżowań</t>
  </si>
  <si>
    <t xml:space="preserve">9. Konstrukcja zabruków </t>
  </si>
  <si>
    <t>Podbudowa z betonu cementowego C8/10 grub.10 cm</t>
  </si>
  <si>
    <t xml:space="preserve">Konstrukcja zabruków </t>
  </si>
  <si>
    <t>10. Konstrukcja nawierzchni z kruszywa naturalnego</t>
  </si>
  <si>
    <t>D-04.02.02</t>
  </si>
  <si>
    <t xml:space="preserve">Warstwa mrozoochronna z mieszanki niezwiązanej 0/8 grub. 22cm </t>
  </si>
  <si>
    <t>Podbudowa z miesz. niezwiązanej CNR grub.20 cm</t>
  </si>
  <si>
    <t>D-05.01.04</t>
  </si>
  <si>
    <t>Geowłóknina min 90g/m2, wytrzymałość na rozciąganie 5kN/m2</t>
  </si>
  <si>
    <t xml:space="preserve">Nawierzchnia z kruszywa naturalnego 8-16 o gr. 5cm                                   </t>
  </si>
  <si>
    <t>Konstrukcja  nawierzchni z kruszywa naturalnego</t>
  </si>
  <si>
    <t>11. Konstrukcja zprogów zwalniających na ul. Pokrzywno</t>
  </si>
  <si>
    <t>Konstrukcja progów zwalniających na ul. Pokrzywno</t>
  </si>
  <si>
    <t>12. Przebudowa istniejącego uzbrojenia</t>
  </si>
  <si>
    <t>D-01.03.05</t>
  </si>
  <si>
    <t>Regulacja pionowa studzienki teletechnicznej</t>
  </si>
  <si>
    <t>Regulacja pionowa studzienki teletechnicznej niezinwentaryzowanej</t>
  </si>
  <si>
    <t>Regulacja pionowa studzienek dla włazów kanałowych</t>
  </si>
  <si>
    <t>Regulacja pionowa studzienek dla włazów kanałowych niezinwentaryzowanych</t>
  </si>
  <si>
    <t>Regulacja pionowa skrzynki gazowej</t>
  </si>
  <si>
    <t>Regulacja pionowa skrzynki elektrycznej</t>
  </si>
  <si>
    <t>Regulacja pionowa zaworu wodociągowego</t>
  </si>
  <si>
    <t>Regulacja pionowa zaworu wodociągowego niezinwentaryzowanego</t>
  </si>
  <si>
    <t>Regulacja pionowa zaworu gazociągowego</t>
  </si>
  <si>
    <t>Regulacja pionowa zaworu gazociągowego niezinwentaryzowanego</t>
  </si>
  <si>
    <t>Przebudowa istniejącego uzbrojenia</t>
  </si>
  <si>
    <t>13. Org ruchu</t>
  </si>
  <si>
    <t>D-07.01.01</t>
  </si>
  <si>
    <t>m²</t>
  </si>
  <si>
    <t>Oznakowanie poziome przejazdu rowerowego - kolor czerwony</t>
  </si>
  <si>
    <t>D-07.02.01</t>
  </si>
  <si>
    <t>Urządzene bezpieczeństwa ruchu - bariera U-12a</t>
  </si>
  <si>
    <t>Urządzene bezpieczeństwa ruchu - słupek U-12c</t>
  </si>
  <si>
    <t>Urządzene bezpieczeństwa ruchu - próg zwalniający U-16a</t>
  </si>
  <si>
    <t>Urządzene bezpieczeństwa ruchu - tablica uchylna U-24</t>
  </si>
  <si>
    <t>Słupki do znaków drogowych z rur stalowych o śr. 70mm</t>
  </si>
  <si>
    <r>
      <t>Tarcze znaków drogowych o pow. do 0,3m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wraz zamocowaniem</t>
    </r>
  </si>
  <si>
    <t>Demontaż istn. znaków</t>
  </si>
  <si>
    <t>D-10.11.01</t>
  </si>
  <si>
    <t>Wiata przystankowa 4-segmentowa</t>
  </si>
  <si>
    <t>Stojaki na rowery</t>
  </si>
  <si>
    <t>Ławka</t>
  </si>
  <si>
    <t>Kosz na śmieci</t>
  </si>
  <si>
    <t>Nawierzchnie dla niepełnosprawnych - FON z prefabrykatów</t>
  </si>
  <si>
    <t>Org ruchu</t>
  </si>
  <si>
    <t>OGÓŁEM KOSZTORYS</t>
  </si>
  <si>
    <t>1. Roboty ziemne</t>
  </si>
  <si>
    <t>Montaż i demontaż instalacji odwodnieniowej</t>
  </si>
  <si>
    <t>Pompowanie wody z wykopów</t>
  </si>
  <si>
    <t>Wykop mechaniczny w gruncie kat 1-3 o normalnej wilgotności z wywozem urobku (miejsce oraz odległość wywozu określa wykonawca)</t>
  </si>
  <si>
    <t>Wykop ręczny o ścianach pionowych w gruncie kat 1-3 na odkład</t>
  </si>
  <si>
    <t>Mechaniczny załadunek oraz wywóz gruntu z odkładu kat.1-3 (miejsce oraz odległość wywozu określa wykonawca)</t>
  </si>
  <si>
    <t>Utylizacja gruntu z wykopów (sposób utylizacji określa wykonawca)</t>
  </si>
  <si>
    <t>Umocnienie pełne wypraskami wraz z rozbiórką ścian wykopu o szer do 1,0 m w gruncie kat 1-3</t>
  </si>
  <si>
    <t>Umocnienie pełne wypraskami wraz z rozbiórką ścian wykopu o szer 1,0÷2,0 m w gruncie kat 1-3</t>
  </si>
  <si>
    <t>Umocnienie pełne wypraskami wraz z rozbiórką ścian wykopu o szer 2,0÷3,0 m w gruncie kat 1-3</t>
  </si>
  <si>
    <t>Umocnienie pełne wypraskami wraz z rozbiórką ścian wykopu o szer 3,0÷4,0 m w gruncie kat 1-3</t>
  </si>
  <si>
    <t>Montaż konstrukcji podwieszeń kabli telekomunikacyjnych i elektroenergetycznych</t>
  </si>
  <si>
    <t>Demontaż konstrukcji podwieszeń kabli telekomunikacyjnych i elektroenergetycznych</t>
  </si>
  <si>
    <t>Montaż konstrukcji podwieszeń rurociągów kanalizacji sanitarnej, wodociągów i gazociągów</t>
  </si>
  <si>
    <t>Demontaż konstrukcji podwieszeń rurociągów kanalizacji sanitarnej, wodociągów i gazociągów</t>
  </si>
  <si>
    <t>Podłoże z piasku grub. 15 cm pod rurociągi i studzienki rewizyjne</t>
  </si>
  <si>
    <t>Zakup i dostawa gruntu sypkiego kat 1-2 do zasypania wykopu (piasek o wskaźniku piaskowym WP&gt;45, wskaźniku różnoziarnistości U &gt;= 6 i wskaźniku  wodoprzepuszczalności K &gt;=  8 m/dobę,  zawartości cząstek według PN-88/B-04481: frakcje &lt;= 0,075 mm &lt; 15%, frakcje &lt;= 0,020 mm &lt; 3%)</t>
  </si>
  <si>
    <t xml:space="preserve">Obsypka rurociągów piaskiem (piasek o wskaźniku piaskowym WP&gt;45, wskaźniku różnoziarnistości U &gt;= 6 i wskaźniku wodoprzepuszczalności K </t>
  </si>
  <si>
    <t>Ręczne zasypanie wykopów gruntem kat 1-2 z zagęszczeniem (piasek o wskaźniku piaskowym WP&gt;45, wskaźniku różnoziarnistości U &gt;= 6 i wskaźniku  wodoprzepuszczalności K &gt;=  8 m/dobę,  zawartości cząstek według PN-88/B-04481: frakcje &lt;= 0,075 mm &lt; 15%, frakcje &lt;= 0,020 mm &lt; 3%)</t>
  </si>
  <si>
    <t>Mechaniczne zasypanie wykopu gruntem kat 1-2 (piasek o wskaźniku piaskowym WP&gt;45, wskaźniku różnoziarnistości U &gt;= 6 i wskaźniku wodoprzepuszczalności K &gt;= 8 m/dobę, zawartości cząstek według PN-88/B-04481: frakcje &lt;= 0,075 mm &lt; 15%, frakcje &lt;= 0,020 mm &lt; 3%)</t>
  </si>
  <si>
    <t>Zagęszczenie mechanicznej zasypki wykopów</t>
  </si>
  <si>
    <t>Dowóz wody dla uzyskania wilgotności optymalnej zasypki wykopów</t>
  </si>
  <si>
    <t>kmpl</t>
  </si>
  <si>
    <t>m³</t>
  </si>
  <si>
    <t>2. Wyloty kanałów oraz umocnienie skarp i dna rowu Spławka II</t>
  </si>
  <si>
    <t>Wykop ręczny pod umocnienie skarp i dna na odkład w gruncie kat 3</t>
  </si>
  <si>
    <t>Montaż wylotów prefabrykowanych ø 600 z betonu klasy C25/300, F150, W8</t>
  </si>
  <si>
    <t>Wykonanie palisady z kołków drewnianych ø 10 cm L=1,20 m w gruncie kat 1-3</t>
  </si>
  <si>
    <t>Ułożenie geowłókniny filtracyjnej o gramaturze 200 g/m²</t>
  </si>
  <si>
    <t>Podsypka piaskowo-żwirowa grub 15 cm</t>
  </si>
  <si>
    <t>Umocowanie skarp i dna płytami betonowymi ażurowymi o wymiarach 60x40x10cm</t>
  </si>
  <si>
    <t>Plantowanie skarp i dna wykopów w gruncie kat 1-3</t>
  </si>
  <si>
    <t>2. Studzienki rewizyjne ø 1000</t>
  </si>
  <si>
    <t>Montaż fundamentowych prefabrykowanych płyt żelbetowych ø 1500 z betonu C12/15 grub. 15 cm</t>
  </si>
  <si>
    <t>Montaż podstaw studni ø 1000 h=1,30 m z betonu klasy C35/45 o w/c max 0,45 o nasiąkliwości 5% i wodoszczelności W10 z kinetą, spocznikiem, z zamontowanymi uszczelkami oraz stopniami włazowymi i przejściami szczelnymi do rur dwuściennych PP</t>
  </si>
  <si>
    <t>Montaż komina studni rewizyjnych z kręgów betonowych ø 1000 z betonu klasy C35/45 o w/c max 0,45 o nasiąkliwości 5% i wodoszczelności W10 z osadzonymi stopniami włazowymi</t>
  </si>
  <si>
    <t>Montaż komina studni rewizyjnych ze zwężek betonowych ø 1000/600 z betonu klasy C35/45 o w/c max 0,45 o nasiąkliwości 5% i wodoszczelności W10 z osadzonymi stopniami włazowymi</t>
  </si>
  <si>
    <t>Montaż żelbetowej pokrywy ø 1300 z otworem ø 600 z betonu C25/45 grub. 15 cm</t>
  </si>
  <si>
    <t>Montaż włazów żeliwnych ø 600 mm o korpusie wys. 14 cm, kl. D400 z pokrywą z wypełnieniem z betonu klasy C35/45, z wentylacją, z pierścieniami regulacyjnymi z tworzywa sztucznego systemu TVR T klasy D400</t>
  </si>
  <si>
    <t>Wykonanie otworów w ścianach studzienek rewizyjnych dla podłączenia przykanalików i przyłączy PP DN 200 mm</t>
  </si>
  <si>
    <t>Montaż przejść szczelnych w ścianach studzienek rewizyjnych dla przykanalików i przyłączy PP DN 200 mm</t>
  </si>
  <si>
    <t>Montaż kraty z prętów stalowych ø 14 mm</t>
  </si>
  <si>
    <t>Mechaniczne oczyszczenie studzienek rewizyjnych ø 1000</t>
  </si>
  <si>
    <t>3. Studzienki rewizyjne ø 1200</t>
  </si>
  <si>
    <t>Montaż fundamentowych prefabrykowanych płyt żelbetowych ø 1700 z betonu C12/15 grub. 15 cm</t>
  </si>
  <si>
    <t>Montaż podstaw studni ø 1200 h=1,30 m z betonu klasy C35/45 o w/c max 0,45 o nasiąkliwości 5% i wodoszczelności W10 z kinetą, spocznikiem, z zamontowanymi uszczelkami oraz stopniami włazowymi i przejściami szczelnymi do rur dwuściennych PP</t>
  </si>
  <si>
    <t>Montaż komina studni rewizyjnych z kręgów betonowych ø 1200 z betonu klasy C35/45 o w/c max 0,45 o nasiąkliwości 5% i wodoszczelności W10 z osadzonymi stopniami włazowymi</t>
  </si>
  <si>
    <t>Montaż komina studni rewizyjnych ze zwężek betonowych ø 1200/600 z betonu klasy C35/45 o w/c max 0,45 o nasiąkliwości 5% i wodoszczelności W10 z osadzonymi stopniami włazowymi</t>
  </si>
  <si>
    <t>Mechaniczne oczyszczenie studzienek rewizyjnych ø 1200</t>
  </si>
  <si>
    <t>Montaż fundamentowych prefabrykowanych płyt żelbetowych ø 2000 z betonu C12/15 grub. 15 cm</t>
  </si>
  <si>
    <t>Montaż podstaw studni ø 1500 h=1,50 m z betonu klasy C35/45 o w/c max 0,45 o nasiąkliwości 5% i wodoszczelności W10 z kinetą, spocznikiem, z zamontowanymi uszczelkami oraz stopniami włazowymi i przejściami szczelnymi do rur dwuściennych PP</t>
  </si>
  <si>
    <t>Montaż komina studni rewizyjnych z kręgów betonowych ø 1500 z betonu klasy C35/45 o w/c max 0,45 o nasiąkliwości 5% i wodoszczelności W10 z osadzonymi stopniami włazowymi</t>
  </si>
  <si>
    <t>Montaż żelbetowej pokrywy ø 1800 z otworem ø 600 z betonu C25/45 grub. 15 cm</t>
  </si>
  <si>
    <t>Mechaniczne oczyszczenie studzienek rewizyjnych ø 1500</t>
  </si>
  <si>
    <t>4. Studzienki rewizyjne ø 1500</t>
  </si>
  <si>
    <t>5. Separatory</t>
  </si>
  <si>
    <t>Zakup, dostawa oraz montaż separatora lamelowego produktów ropopochodnych o średnicy 1,5 m, o przepustowości maksymalnej większej lub równej Qmax=121 dm³/s i o przepustowości nominalnej większej lub równej Qnom=NS=30 dm³/s, wyposażonego w zamknięcie przeciwcofkowe oraz instalację alarmową o zgromadzeniu maksymalnej ilości zanieczyszczeń</t>
  </si>
  <si>
    <t>Zakup, dostawa oraz montaż separatora lamelowego produktów ropopochodnych o średnicy 1,5 m, o przepustowości maksymalnej większej lub równej Qmax=156 dm³/s i o przepustowości nominalnej większej lub równej Qnom=NS=37 dm³/s, wyposażonego w zamknięcie przeciwcofkowe oraz instalację alarmową o zgromadzeniu maksymalnej ilości zanieczyszczeń</t>
  </si>
  <si>
    <t>6. Osadniki</t>
  </si>
  <si>
    <t>Montaż fundamentowej prefabrykowanej płyty żelbetowej ø 2500 z betonu C12/15 grub. 15 cm</t>
  </si>
  <si>
    <t>Zakup, dostawa oraz montaż osadnika wirowego o średnicy 2,0 m o przepustowości maksymalnej większej lub równej Qmax=121 dm³/s i o przepustowości nominalnej większej lub równej Qnom=NS=30 dm³/s</t>
  </si>
  <si>
    <t>Zakup, dostawa oraz montaż osadnika wirowego o średnicy 2,0 m o przepustowości maksymalnej większej lub równej Qmax=156 dm³/s i o przepustowości nominalnej większej lub równej Qnom=NS=37 dm³/s</t>
  </si>
  <si>
    <t>7. Armatura</t>
  </si>
  <si>
    <t>Montaż wirowego regulatora przepływu o maksymalnym przepływie 47 l/s przy wysokości słupa wody do 2,04 m</t>
  </si>
  <si>
    <t>Montaż wirowego regulatora przepływu o maksymalnym przepływie 61 l/s przy wysokości słupa wody do 2,06 m</t>
  </si>
  <si>
    <t>8. Studzienki ściekowe</t>
  </si>
  <si>
    <t>Montaż studzienek ściekowych ulicznych betonowych ø 500 z betonu klasy C35/45 o w/c max 0,45 o nasiąkliwości 5% i wodoszczelności W10 z osadnikiem bez syfonu z wpustem ulicznym kołnierzowym klasy D400 z rusztem żeliwnym 620x420x100 mm z zawiasem</t>
  </si>
  <si>
    <t>Montaż studzienek ściekowych ulicznych betonowych ø 500 z betonu klasy C35/45 o w/c max 0,45 o nasiąkliwości 5% i wodoszczelności W10 z osadnikiem bez syfonu z wpustem krawężnikowym klasy D400 o wysokości lica krawężnikowego 120 mm, z uchylną klapą na zawiasach</t>
  </si>
  <si>
    <t>Mechaniczne oczyszczenie studzienek ściekowych</t>
  </si>
  <si>
    <t>9. Studzienki inspekcyjne</t>
  </si>
  <si>
    <t>Montaż studzienek TEGRA ø 600m</t>
  </si>
  <si>
    <t>Mechaniczne oczyszczenie studzienek inspekcyjnych</t>
  </si>
  <si>
    <t>10. Kanały</t>
  </si>
  <si>
    <t>Montaż kanałów z rur dwuściennych PP DN 300 mm o sztywności obwodowej SN 8</t>
  </si>
  <si>
    <t>Montaż kanałów z rur dwuściennych PP DN 400 mm o sztywności obwodowej SN 8</t>
  </si>
  <si>
    <t>Montaż kanałów z rur dwuściennych PP DN 500 mm o sztywności obwodowej SN 8</t>
  </si>
  <si>
    <t>Montaż kanałów z rur dwuściennych PP DN 600 mm o sztywności obwodowej SN 8</t>
  </si>
  <si>
    <t>Montaż korków PP DN 300 mm</t>
  </si>
  <si>
    <t>Montaż korków PP DN 400 mm</t>
  </si>
  <si>
    <t>Próba szczelności kanałów rurowych ø 300</t>
  </si>
  <si>
    <t>Próba szczelności kanałów rurowych ø 400</t>
  </si>
  <si>
    <t>Próba szczelności kanałów rurowych ø 500</t>
  </si>
  <si>
    <t>Próba szczelności kanałów rurowych ø 600</t>
  </si>
  <si>
    <t>Płukanie rurociągu ø 300</t>
  </si>
  <si>
    <t>Płukanie rurociągu ø 400</t>
  </si>
  <si>
    <t>Płukanie rurociągu ø 500</t>
  </si>
  <si>
    <t>Płukanie rurociągu ø 600</t>
  </si>
  <si>
    <t>Ułożenie taśmy ostrzegawczej w kolorze brązowym</t>
  </si>
  <si>
    <t>50 m</t>
  </si>
  <si>
    <t>11. Przykanaliki oraz przyłącza</t>
  </si>
  <si>
    <t>Montaż przykanalików z rur dwuściennych PP DN 200 mm o sztywności obwodowej SN 8</t>
  </si>
  <si>
    <t>Montaż korków PP DN 200 mm</t>
  </si>
  <si>
    <t>Montaż przyłącza z rur dwuściennych PP DN 300 mm o sztywności obwodowej SN 8</t>
  </si>
  <si>
    <t>Mechaniczne oczyszczenie przykanalików i przyłączy</t>
  </si>
  <si>
    <t>11. Przełożenie wysokościowe istniejących przyłączy kanalizacji sanitarnej w przypadku wystąpienia kolizji z rurociągami nowej kanalizacji deszczowej</t>
  </si>
  <si>
    <t>Przełożenie wysokościowe istniejących przyłączy kanalizacji sanitarnej w przypadku wystąpienia kolizji z rurociągami nowej kanalizacji deszczowej</t>
  </si>
  <si>
    <t>12. Naprawa istniejącego rurociągu betonowego ø 600 mm</t>
  </si>
  <si>
    <t>Demontaż rur betowych ø 600</t>
  </si>
  <si>
    <t>Montaż rurociągu z rur betonowych ø 600</t>
  </si>
  <si>
    <t>13. Podłączenie istniejącego rowu na działce nr 5/7 do studni rewizyjnej</t>
  </si>
  <si>
    <t>Demontaż żelbetowych prefabrykatów umocnienia rowu</t>
  </si>
  <si>
    <t>Załadunek materiałów z rozbiórki prefabrykatów żelbetowych</t>
  </si>
  <si>
    <t>Wywóz materiałów z rozbiórki prefabrykatów żelbetowych poza teren budowy (miejsce wywozu i odległość określa wykonawca)</t>
  </si>
  <si>
    <t>Utylizacja materiałów z rozbiórki prefabrykatów żelbetowych (sposób utylizacji określa wykonawca)</t>
  </si>
  <si>
    <t>Wykop ręczny na odkład w gruncie kat 3</t>
  </si>
  <si>
    <t>Wykonanie osadnika z betonu klasy C35/45 o w/c &lt; 0,45 o nasiąkliwości 5% i wodoszczelności W10</t>
  </si>
  <si>
    <t>D-03.02.01</t>
  </si>
  <si>
    <t>Kanalizacja deszczowa</t>
  </si>
  <si>
    <t>Przebudowa sieci teletechnicznych ORANGE i INEA</t>
  </si>
  <si>
    <t xml:space="preserve">1. Przebudowa urządzeń telekomunikacyjnych ORANGE Polska SA </t>
  </si>
  <si>
    <t>Demontaż kanalizacji kablowej pierwotnej z rur z tworzyw sztucznych w wykopie wykonanym mechanicznie w gruncie kategorii III, 1 warstwa i 2 otwory w ciągu kanalizacji, 2 rury RHDPE110</t>
  </si>
  <si>
    <t>Demontaż studni kablowych, otwory w ciągu kanalizacji</t>
  </si>
  <si>
    <t>Nabudowa studni kablowych rozdzielczych SKR z bloczków betonowych,                     typ SKR-1 z pokrywą ciężka i zamkiem, grunt kategorii III</t>
  </si>
  <si>
    <t>Montaż elementów mechanicznej ochrony przed ingerencją osób nieuprawnionych w istniejących studniach kablowych, pokrywa dodatkowa z drążkami, rama ciężka z zamkiem</t>
  </si>
  <si>
    <t>Budowa kanalizacji kablowej pierwotnej z rur z tworzyw sztucznych w wykopie wykonanym mechanicznie w gruncie kategorii III, 1 warstwa i 2 otwory w ciągu kanalizacji, 2 rury RHDPE110</t>
  </si>
  <si>
    <t>Ręczne wciąganie rur kanalizacji wtórnej, otwór wolny, rury w zwojach, 1xFi·32·mm</t>
  </si>
  <si>
    <t>Montaż złączy rur polietylenowych w kanalizacji, rury HDPE Fi·40·mm, złączki M</t>
  </si>
  <si>
    <t>Montaż złączy rur polietylenowych w kanalizacji, rury HDPE Fi·32·mm, złączki skręcane</t>
  </si>
  <si>
    <t>Uszczelnianie otworów kanalizacji wtórnej</t>
  </si>
  <si>
    <t>Wodoszczelne osłony rurowe KKHR AROT</t>
  </si>
  <si>
    <t>Wyciąganie kabla w powłoce termoplastycznej z gruntu ręcznie,  średnica kabla do 30·mm, kabel XzTKMXpw 50x4x0,5, 35x4x0,5, 25x4x0,5, 15x4x0,5, 10x4x0,5 i 5x4x0,5</t>
  </si>
  <si>
    <t>Układanie kabla w powłoce termoplastycznej w gruncie, ręcznie,  średnica kabla do 30·mm, kabel XzTKMXpw 50x4x0,5, 35x4x0,5, 25x4x0,5, 15x4x0,5, 10x4x0,5 i 5x4x0,5</t>
  </si>
  <si>
    <t>Mechaniczne kopanie rowów dla kabli koparkami podsiębiernymi, szerokość dna rowu do 0.4·m, kategoria gruntu III-IV, głębokość rowu do 0.8·m</t>
  </si>
  <si>
    <t>Mechaniczne zasypywanie rowów dla kabli spycharkami, szerokość dna wykopu do 0.4·m, kategoria gruntu III-IV, głębokość rowu do 0.8·m</t>
  </si>
  <si>
    <t>Nasypanie warstwy piasku na dnie rowu kablowego, szerokość do 0,4·m</t>
  </si>
  <si>
    <t>Montaż złączy rozgałężnych kabli wypełnionych ułożonych w kanalizacji kablowej z zastosowaniem modułowych łączników żył i termokurczliwych osłon wzmocnionych, kabel o 100 parach</t>
  </si>
  <si>
    <t>Montaż złączy równoległych kabli wypełnionych ułożonych w kanalizacji kablowej z zastosowaniem modułowych łączników żył i termokurczliwych osłon wzmocnionych, kabel o 70 parach</t>
  </si>
  <si>
    <t>Montaż złączy równoległych kabli wypełnionych ułożonych w kanalizacji kablowej z zastosowaniem modułowych łączników żył i termokurczliwych osłon wzmocnionych, kabel o 50 parach</t>
  </si>
  <si>
    <t>Montaż złączy równoległych kabli wypełnionych ułożonych w kanalizacji kablowej z zastosowaniem modułowych łączników żył i termokurczliwych osłon wzmocnionych, kabel o 30 parach</t>
  </si>
  <si>
    <t>Montaż złączy równoległych kabli wypełnionych ułożonych w kanalizacji kablowej z zastosowaniem modułowych łączników żył i termokurczliwych osłon wzmocnionych, kabel o 10 parach</t>
  </si>
  <si>
    <t>Układanie kabla w powłoce termoplastycznej w gruncie, ręczne,  średnica kabla do 30·mm, kabel XzTKMXpw 35x4x0,5</t>
  </si>
  <si>
    <t>Układanie kabla w powłoce termoplastycznej w gruncie, ręczne,  średnica kabla do 30·mm, kabel XzTKMXpw 15x4x0,5</t>
  </si>
  <si>
    <t>Układanie kabla w powłoce termoplastycznej w gruncie, ręczne,  średnica kabla do 30·mm, kabel XzTKMXpw 5x4x0,5</t>
  </si>
  <si>
    <t>Wykonanie przepustów pod drogami i torami, prostoliniowo, przewiertem sterowanym, z powrotnym wciąganiem rur (kategoria gruntu III-IV), długość do 10·m, rura HDPE 160·mm, nakłady częściowe liczone na 1·m - 2 rury po 14 m</t>
  </si>
  <si>
    <t>Pomiary końcowe prądem stałym, kabel o liczbie par 100 , 70, 50, 30, 20 i 10</t>
  </si>
  <si>
    <t>Pomiar tłumienności skutecznej przy jednej częstotliwości, kabel o liczbie par 100 i</t>
  </si>
  <si>
    <t xml:space="preserve">Pomiar tłumienności zbliżno- i zdalnoprzenikowej przy jednej częstotliwości, kabel o liczbie par 100 i </t>
  </si>
  <si>
    <t>Pomiary reflektometryczne linii światłowodowych, pomiary montażowe z kabla, mierzony 1 światłowód</t>
  </si>
  <si>
    <t>Pomiary reflektometryczne linii światłowodowych, pomiary montażowe z kabla, dodatek za każdy następny zmierzony światłowód</t>
  </si>
  <si>
    <t>Mechaniczne pogrążanie uziomów pionowych prętowych, kategoria gruntu III</t>
  </si>
  <si>
    <t>Badania i pomiary instalacji uziemiającej</t>
  </si>
  <si>
    <t>Demontaż kabli miedzianych</t>
  </si>
  <si>
    <t>Transport materiałów sypkich w opakowaniach i sztukowych luzem przewóz na odl. 1 km, ładunki materiałów sztukowych,  piasek</t>
  </si>
  <si>
    <t>Transport materiałów sypkich w opakowaniach i sztukowych luzem przewóz na odl. 1 km, ładunki materiałów sztukowych, ziemia</t>
  </si>
  <si>
    <t>Koszt nadzoru  właściciela  sieci telekomunikacyjnej  ORANGE</t>
  </si>
  <si>
    <t>szt.</t>
  </si>
  <si>
    <t>otwór</t>
  </si>
  <si>
    <t>złącze</t>
  </si>
  <si>
    <t>odcinek</t>
  </si>
  <si>
    <t>2. Przebudowa urządzeń telekomunikacyjnych INEA SA</t>
  </si>
  <si>
    <t xml:space="preserve">Nabudowa studni kablowych rozdzielczych SKR, typ                                                  SKR-1 z pokrywą wewnętrzną i zamkiem, grunt kategorii III </t>
  </si>
  <si>
    <t>Budowa kanalizacji kablowej pierwotnej z rur z tworzyw sztucznych w wykopie wykonanym mechanicznie w gruncie kategorii III, 1 warstwa i 1 otwór w ciągu kanalizacji, 1 rura RHDPE 110/6,3 dwudzielna</t>
  </si>
  <si>
    <t>Montaż złączy rur polietylenowych, rury HDPE Fi·110·mm, złączki M wodoodporne, szczelne</t>
  </si>
  <si>
    <t xml:space="preserve">Wycofanie i wciąganie kabli światłowodowych w kanalizacji wtórnej z rur HDPE fi 40 metodą ręczną, kabel Z-XOTKtd 48J i DAC - 2J </t>
  </si>
  <si>
    <t>Demontaż rur 110</t>
  </si>
  <si>
    <t xml:space="preserve">Koszt nadzoru  właściciela  sieci telekomunikacyjnej </t>
  </si>
  <si>
    <r>
      <t xml:space="preserve">Wyciąganie i układanie kabli światłowodowych w rurociągach kablowych,                                                      kabel Z- OTKtsd  8J i 24 J
</t>
    </r>
    <r>
      <rPr>
        <i/>
        <sz val="11"/>
        <color indexed="8"/>
        <rFont val="Arial"/>
        <family val="2"/>
      </rPr>
      <t xml:space="preserve">/0,165+0,165/x </t>
    </r>
    <r>
      <rPr>
        <sz val="11"/>
        <color indexed="8"/>
        <rFont val="Arial"/>
        <family val="2"/>
      </rPr>
      <t>2</t>
    </r>
  </si>
  <si>
    <t>Oświetlenie uliczne ZDM oraz ENEA Oświetlenie</t>
  </si>
  <si>
    <t>1. Oświetlenie - ZDM w Poznaniu Szafka  oświetleniowa SO 1048 istniejąca</t>
  </si>
  <si>
    <t>Sprawdzenie punktu odbioru energii</t>
  </si>
  <si>
    <t>Sprawdzenie i pomiar kompletnego obwodu elektrycznego niskiego napięcia 3-fazowego</t>
  </si>
  <si>
    <t>Wykopy ręczne dla słupów elektroenergetycznych linii napowietrznych niskiego napięcia, wykopy o głębokości do 1.5·m, kategoria gruntu III, wraz z ręcznym zasypaniem</t>
  </si>
  <si>
    <t>Ręczne stawianie słupów oświetleniowych, Słup aluminiowy anodowany o wysokości  7 m z wysięgnikiem o wys. 1 m i dł. 1,5 m i kącie 10 stopni, bez fundamentu, do wkopu, zabezpieczony elastomerem, w kolorze CI- 63W</t>
  </si>
  <si>
    <t>Ręczne stawianie słupów oświetleniowych, Słup aluminiowy anodowany o wysokości  7 m z wysięgnikiem o wys. 1 m i dł. 2,5 m i kącie 5 stopni, bez fundamentu, do wkopu, zabezpieczony elastomerem, w kolorze CI- 63W</t>
  </si>
  <si>
    <t>Ręczne stawianie słupów oświetleniowych, Słup aluminiowy anodowany o wysokości  7 m z wysięgnikiem o wys. 1 m i dł. 1,5 m i kącie 10 stopni, bez fundamentu, do wkopu, zabezpieczony elastomerem, część podziemna wydłużona 1,2m +1,5m, w kolorze CI- 63W</t>
  </si>
  <si>
    <t>Ręczne stawianie słupów oświetleniowych, Słup aluminiowy anodowany o wysokości  5 m bez wysięgnika, bez fundamentu, do wkopu, zabezpieczony elastomerem, w kolorze CI- 63W</t>
  </si>
  <si>
    <t>Montaż na wysięgniku opraw do lamp. Oprawa oświetleniowa LED 35 W                   z regulatorem i programatorem mocy</t>
  </si>
  <si>
    <t>Montaż na wysięgniku opraw do lamp. Oprawa oświetleniowa LED 26 W                   z regulatorem i programatorem mocy</t>
  </si>
  <si>
    <t>Montaż na wysięgniku opraw do lamp. Oprawa oświetleniowa LED 36 W                   z regulatorem i programatorem mocy, dla przejść dla pieszych i ścieżek rowerowych</t>
  </si>
  <si>
    <t>Nasypanie warstwy piasku na dnie rowu kablowego, o szerokości do 0.4·m</t>
  </si>
  <si>
    <t>Układanie kabli w wykopie  w rurze RHDPE 75, kabel YAKY 4 x 35 mm2</t>
  </si>
  <si>
    <t>Ręczne zasypywanie rowów do kabli, szerokość dna wykopu do 0.4·m, kategoria gruntu III, głębokość rowu do 0.8·m (z ubiciem i rozplantowaniem gruntu)</t>
  </si>
  <si>
    <t>Wciąganie przewodów, z udziałem podnośnika samochodowego w słupy latarń lub rury osłonowe - przewód YDY 5x1,5</t>
  </si>
  <si>
    <t>Montaż złączki 2 biegunowej - interfejs DALI</t>
  </si>
  <si>
    <t>Zarabianie kabli</t>
  </si>
  <si>
    <t>Uziomy powierzchniowe z bednarki ocynkowanej 30x4 - budowa</t>
  </si>
  <si>
    <t>Badanie linii kablowej średniego napięcia, niskiego napięcia i sterowniczej, kabel n.n.</t>
  </si>
  <si>
    <t>Montaż złącza oświetleniowego IZK  z zabezpieczeniem 2,0 A</t>
  </si>
  <si>
    <t>Szafka  oświetleniowa - montaż kompensatora mocy biernej</t>
  </si>
  <si>
    <t>Budowa rury RHDPE 75/4,5 przewiertem sterowanym</t>
  </si>
  <si>
    <t>Budowa rury RHDPE 75/4,5 wykopem</t>
  </si>
  <si>
    <t>Budowa rury RHDPE 75/7,5 karbowanej przewiertem sterowanym</t>
  </si>
  <si>
    <t>Koszt nadzoru</t>
  </si>
  <si>
    <t>punkt</t>
  </si>
  <si>
    <t>pomiar</t>
  </si>
  <si>
    <t>t</t>
  </si>
  <si>
    <t>2. Szafka  oświetleniowa SO 1017 istniejąca</t>
  </si>
  <si>
    <t xml:space="preserve">Przełożenie istniejącej szafki oświetleniowej z montażem fundamentu </t>
  </si>
  <si>
    <t xml:space="preserve">Przełożenie istniejącej latarni z oprawą                 </t>
  </si>
  <si>
    <t>3. Oświetlenie - ENEA Oświetlenie w Poznaniu</t>
  </si>
  <si>
    <t>Sprawdzenie i pomiar kompletnego obwodu elektrycznego niskiego napięcia 3-faz</t>
  </si>
  <si>
    <t xml:space="preserve">Demontaż opraw oświetleniowych na istn. słupach linii napowietrznej nn ,                                                                                                                             oprawa SGS 102/150 W z wysięgnikiem </t>
  </si>
  <si>
    <t xml:space="preserve">Demontaż opraw oświetleniowych na istn. słupach linii napowietrznej nn ,oprawa SGS 102/150 W z wysięgnikiem  </t>
  </si>
  <si>
    <t>Demontaż przewodów nieizolowanych na słupach żelbetowych, przewód nieizolowany Al 4 x 35·mm2</t>
  </si>
  <si>
    <t>Demontaż przewodów nieizolowanych na słupach żelbetowych, przewód nieizolowany Al 3 x 16·mm2</t>
  </si>
  <si>
    <t>Demontaż przewodów nieizolowanych na słupach żelbetowych, przewód nieizolowany Al 2 x 16·mm2</t>
  </si>
  <si>
    <t xml:space="preserve">Montaż linii kablowej AsXSn 4 x 35 mm2 </t>
  </si>
  <si>
    <t>Przeniesienie oprawy SGS102/100 W z wysięgnikiem</t>
  </si>
  <si>
    <t>Przeniesienie szafki oświetleniowej SO556 na słup 1/17</t>
  </si>
  <si>
    <t>Przełożenie trasowe kabla na słup 1/7</t>
  </si>
  <si>
    <t>Przebudowa sieci elektroenergetycznych</t>
  </si>
  <si>
    <t>1. Przebudowa sieci napowietrznej 0,4 kV  ENEA Operator</t>
  </si>
  <si>
    <t>Słupy żelbetowe linii nn, demontaż słupa pojedynczego z ustrojami</t>
  </si>
  <si>
    <t>Demontaż przewodów nieizolowanych na słupach żelbetowych, przewód nieizolowany, do 70·mm2</t>
  </si>
  <si>
    <t>Wykopy mechaniczne pod słupy wirowane, 1-żerdziowe</t>
  </si>
  <si>
    <t>Demontaż opraw oświetleniowych</t>
  </si>
  <si>
    <t>Zabezpieczenie podziemnej części słupów</t>
  </si>
  <si>
    <t>Montaż i stawianie słupów linii napowietrznej nn z żerdzi wirowanych,                      słup P 10,5/4,3</t>
  </si>
  <si>
    <t>Montaż i stawianie słupów linii napowietrznej nn z żerdzi wirowanych,                      słup N 10,5/10</t>
  </si>
  <si>
    <t>Montaż i stawianie słupów linii napowietrznej nn z żerdzi wirowanych,                      słup O 10,5/10</t>
  </si>
  <si>
    <t>Montaż i stawianie słupów linii napowietrznej nn z żerdzi wirowanych,                      słup RNK 10,5/10</t>
  </si>
  <si>
    <t>Montaż i stawianie słupów linii napowietrznej nn z żerdzi wirowanych,                      słup K 10,5/10</t>
  </si>
  <si>
    <t>Montaż haków śrub hakowych z wyceną uchwytów i zacisków</t>
  </si>
  <si>
    <t>Montaż konstrukcji stalowych i osprzętu linii napowietrznej nn, poprzecznik narożny lub krańcowy</t>
  </si>
  <si>
    <t xml:space="preserve">Montaż konstrukcji KTK na słupie leżącym </t>
  </si>
  <si>
    <t>Montaż uziomu powierzchniowego, głębokość wykopu do 1,0·m, grunt kategorii III</t>
  </si>
  <si>
    <t xml:space="preserve">Montaż przewodów izolowanych linii napowietrznej nn, przewód AsXSn 4x70 mm2 </t>
  </si>
  <si>
    <t xml:space="preserve">Montaż przewodów izolowanych linii napowietrznej nn, przewód AsXSn 4x35 mm2 </t>
  </si>
  <si>
    <t>Montaż ograniczników przepięć typ SN65 0,66kV/5kA</t>
  </si>
  <si>
    <t>Podłączenie przewodów pod zaciski lub bolce, przewód pojedynczy do 70·mm2</t>
  </si>
  <si>
    <t>Badanie linii kablowej średniego napięcia, niskiego napięcia i sterowniczej, kabel n.n., 4-żyłowy</t>
  </si>
  <si>
    <t>Badania i pomiary instalacji uziemiającej, piorunochronnej i skuteczności zerowania, uziemienie ochronne lub robocze, pomiar pierwszy</t>
  </si>
  <si>
    <t>Badania i pomiary wyrzymałościowe przęseł napowietrznych</t>
  </si>
  <si>
    <t xml:space="preserve">Demontaż istn. opraw oświetleniowych i montaż na nowych słupach </t>
  </si>
  <si>
    <t xml:space="preserve">Montaż rury osłonowej na żerdzi, rura BE 70 anty uv </t>
  </si>
  <si>
    <t>Układanie kabli w rowach kablowych - ręcznie, kabel do 2,0·kg/m, przykrycie folią kabel NAY2Y-J 4 x 35 mm2</t>
  </si>
  <si>
    <t>Koszt nadzoru właściciela sieci</t>
  </si>
  <si>
    <t>stanow</t>
  </si>
  <si>
    <t>słup</t>
  </si>
  <si>
    <t>kpl</t>
  </si>
  <si>
    <t xml:space="preserve">2. Przebudowa sieci elektroenergetycznej nn 0,4 kV kablowej ENEA Operator </t>
  </si>
  <si>
    <t>Układanie kabli w rowach kablowych - ręcznie, kabel do 3,0·kg/m, przykrycie folią kabel NAY2Y-J 4 x 150 mm2</t>
  </si>
  <si>
    <t>Układanie kabli w rowach kablowych - ręcznie, kabel do 4,3·kg/m, przykrycie folią kabel YAKY 4 x 240 mm2</t>
  </si>
  <si>
    <t>Mufy z tworzyw termokurczliwych przelotowe na kablach energetycznych wielożyłowych o izolacji i powłoce z tworzyw sztucznych w rowach kablowych, kabel o przekroju żył do 150·mm2 - LJTM-4/035-150</t>
  </si>
  <si>
    <t>Mufy z tworzyw termokurczliwych przelotowe na kablach energetycznych wielożyłowych o izolacji i powłoce z tworzyw sztucznych w rowach kablowych, kabel o przekroju żył do 240·mm2 -  LJSM-4/095-240</t>
  </si>
  <si>
    <t>Wykonanie przepustów pod drogami i torami, prostoliniowo, przeciskiem hydraulicznym, z powrotnym wciąganiem rur (kategoria gruntu III-IV), długość do 10·m, rura 110·mm, nakłady częściowe liczone na 1·m</t>
  </si>
  <si>
    <t>Zabezpieczenie istniejących kabli rurą osłonową dwudzielną A110PS</t>
  </si>
  <si>
    <t>Złącze kablowo-pomiarowe ZKP , demontaż i montaż</t>
  </si>
  <si>
    <t>Przełożenie trasowe kabla</t>
  </si>
  <si>
    <t xml:space="preserve">Demontaż kabli ułożonych w ziemii,  kable o masie do 3 kg/m  kable YAKY </t>
  </si>
  <si>
    <t>Kanał technologiczny</t>
  </si>
  <si>
    <t>1. Budowa kanału technologicznego dla ZDM w Poznaniu</t>
  </si>
  <si>
    <t xml:space="preserve">Budowa kanalizacji kablowej z rur RHDPE 110/6,3 w gruncie kategorii III, warstwy X rury/warstwa = 1x2, suma otworów: 2 </t>
  </si>
  <si>
    <t>Budowa studni kablowych prefabrykowanych SKR-2, grunt kategorii III                  - studnia o obciążalności B125</t>
  </si>
  <si>
    <t>Budowa studni kablowych prefabrykowanych SKR-1, grunt kategorii III                  - studnia o obciążalności B125</t>
  </si>
  <si>
    <t>Montaż elementów mechanicznej ochrony przed ingerencją osób nieuprawnionych w istniejących studniach kablowych, pokrywa dodatkowa z kłódką systemową z wkładem LOB</t>
  </si>
  <si>
    <t>Budowa rurociągu kablowego RHDPE 40/3,7 w gruncie kat. III</t>
  </si>
  <si>
    <t>Budowa rur mikrokanalizacji 7x12/8 pref. wiązka w podwójnym płaszczu w gruncie kat. III -7 mikrorur</t>
  </si>
  <si>
    <t xml:space="preserve">Uszczelnianie kanalizacji </t>
  </si>
  <si>
    <t>Ułożenie folii do przykrycia rurociągu koloru pomarańczowego</t>
  </si>
  <si>
    <t xml:space="preserve">Badania i pomiary sieci / drążność i kalibracja rur i studni / </t>
  </si>
  <si>
    <t>Przywóz piasku, wywóz gruntu samochodami skrzyniowymi, do 1·km, grunt kategorii III</t>
  </si>
  <si>
    <t>Wywóz samochodami skrzyniowymi, ziemia, dodatek za każdy następny 1·km</t>
  </si>
  <si>
    <t>Zagospodarowanie zielenią</t>
  </si>
  <si>
    <t>1. Zieleń</t>
  </si>
  <si>
    <t>Zakup i rozłożenie ziemi urodzajnej warstwą grubości 10 pod trawnik
4 433m2 * 0.1=443.3</t>
  </si>
  <si>
    <t>Założenie trawników na terenach płaskich , wysiew gotowej mieszanki nasion w uprzednio przygotowane podłoże,  przykrycie nasion bez wymiany podłoża  . Wraz z pielęgnacją gwarancyjną.</t>
  </si>
  <si>
    <r>
      <t xml:space="preserve">Zakup i sadzenie drzew liściastych  </t>
    </r>
    <r>
      <rPr>
        <b/>
        <sz val="8"/>
        <color indexed="8"/>
        <rFont val="Calibri"/>
        <family val="2"/>
      </rPr>
      <t xml:space="preserve"> </t>
    </r>
    <r>
      <rPr>
        <u val="single"/>
        <sz val="8"/>
        <color indexed="8"/>
        <rFont val="Calibri"/>
        <family val="2"/>
      </rPr>
      <t>o obwodzie pnia 16-18 cm</t>
    </r>
    <r>
      <rPr>
        <sz val="8"/>
        <color indexed="8"/>
        <rFont val="Calibri"/>
        <family val="2"/>
      </rPr>
      <t xml:space="preserve"> z pełną zaprawą dołów ziemią urodzajną o -wymiarach 100x150x70 cm, wraz z palikowaniem (po 3 paliki, wiązania i rygle), uformowaniem okrągłej misy o średnicy 100  cm i rozłożeniem w niej warstwy mulczu grubości 5 cm .
Wraz z pielęgnacją gwarancyjną 
Acer campestre Green Column - 11 szt.
Tilia cordatta -25 szt.
(szczegółowy opis materiału i wymagań w specyfikacji technicznej)
</t>
    </r>
    <r>
      <rPr>
        <sz val="8"/>
        <color indexed="8"/>
        <rFont val="Calibri"/>
        <family val="2"/>
      </rPr>
      <t xml:space="preserve">WRAZ Z  pielęgnacją gwarancyjną
</t>
    </r>
  </si>
  <si>
    <t>D-09.01.01A</t>
  </si>
  <si>
    <t>D-01.03.07</t>
  </si>
  <si>
    <t>D-01.03.01</t>
  </si>
  <si>
    <t>D-01.03.02</t>
  </si>
  <si>
    <t>D-07.03.04</t>
  </si>
  <si>
    <t>Gospodarka drzewostanem</t>
  </si>
  <si>
    <t>Ekspertyza przyrodnicza. Sprawdzenie wszystkich terenów zieleni w obrębie planowanej inwestycji na obecność ptaków , małych ssaków, płazów i gadów  a w szczególności ich siedlisk .
Sporządzenie pisemnej ekspertyzy.</t>
  </si>
  <si>
    <t>zabieg</t>
  </si>
  <si>
    <t>wycinka drzew o obwodzie pnia od do 50 cm wraz z ręcznym karczowaniem karpiny wraz z jej korzeniami na głębokość 0,4m, wraz zagospodarowaniem drewna zgodnie z zapisami projektu i umowy.</t>
  </si>
  <si>
    <t>wycinka drzew o obwodzie pnia od  51 cm 100 cm wraz z ręcznym karczowaniem karpiny wraz z jej korzeniami na głębokość 0,4m, wraz zagospodarowaniem drewna zgodnie z zapisami projektu i umowy.</t>
  </si>
  <si>
    <t>wycinka drzew o obwodzie pnia od  101 cm 200 cm wraz z ręcznym karczowaniem karpiny wraz z jej korzeniami na głębokość 0,4m wraz zagospodarowaniem drewna zgodnie z zapisami projektu i umowy.</t>
  </si>
  <si>
    <t xml:space="preserve">usuwanie i wywóz krzewów wraz z usuwaniem korzeni (zadanie obejmuje m.in. zrębkowanie gałęzi, szczegóły w specyfikacji technicznej ) </t>
  </si>
  <si>
    <t xml:space="preserve">Oczyszczanie terenu z pozostałości po wykarczowaniu (drobne gałęzie, korzenie, kora, wrzos) z wywiezieniem </t>
  </si>
  <si>
    <t>Zabezpieczenie drzew. Wykonanie ogrodzeniaz siatki lesnej zabezpieczającego tereny zieleni . Ogrodzenie z siatki lesnej na żrdziach drewnianych . Rozbiórka ogrodzenia po zakończeniu prac.</t>
  </si>
  <si>
    <t>mb</t>
  </si>
  <si>
    <t>Zabezpieczenie drzewa poprzez odeskowanie pnia . Zakup materiałów , założenie zabezpieczenia, utrzymanie zabezpieczenia przez cały okres trwania inwestycji. Rozebranie zabezpieczenia po zakończeniu inwestycji.</t>
  </si>
  <si>
    <t>Cięcie sanitarne – Usunięcie pędów ze skrajni chodnika/ podkrzesania pnia do wysokości 2, 5 m</t>
  </si>
  <si>
    <t>Cięcie sanitarne – Usunięcie posuszu z  drzewa. Usunięcie wszystkich suchych Konarów, gałęzi , pędów .</t>
  </si>
  <si>
    <t>D-09.01.01B</t>
  </si>
  <si>
    <t>D-01.03.06</t>
  </si>
  <si>
    <t>Wykop ręczny z załadunkiem, transportem na składowisko Wykonawcy i utylizacja wgruncie kat. 3</t>
  </si>
  <si>
    <t>Podłoże z piasku grub. 10cm w wykopie</t>
  </si>
  <si>
    <t>Obsypka rurociągu piaskiem z dowozem w wykopie</t>
  </si>
  <si>
    <t>Zasypanie wykopu pionowego o gł. Do 1,5m z zagęszczeniem w gruncie kat. 3-4</t>
  </si>
  <si>
    <t>2. Roboty montażowe</t>
  </si>
  <si>
    <t>Demontaz szafki gazowej</t>
  </si>
  <si>
    <t>Montaż zacisku mechanicznego na rurociągu śr. 25mm</t>
  </si>
  <si>
    <t>Montaz myfy zaślepiającej PE dn 25</t>
  </si>
  <si>
    <t>Montaż króćca stalowego DN 25</t>
  </si>
  <si>
    <t>Montaż zaworu montażowego</t>
  </si>
  <si>
    <t>Montaż przejścia PE/stal DN25</t>
  </si>
  <si>
    <t>Monraż rury przewodowej PE 100 SDR 11 RC dn 25</t>
  </si>
  <si>
    <r>
      <t>Montaż kolana 90</t>
    </r>
    <r>
      <rPr>
        <sz val="11"/>
        <rFont val="Czcionka tekstu podstawowego"/>
        <family val="0"/>
      </rPr>
      <t>°</t>
    </r>
    <r>
      <rPr>
        <sz val="9.35"/>
        <rFont val="Arial"/>
        <family val="2"/>
      </rPr>
      <t xml:space="preserve"> PE dn 25</t>
    </r>
  </si>
  <si>
    <t>Przyłącze domowe gazociągu dn 25x3/4" z zaworem głównym i szafką gazową</t>
  </si>
  <si>
    <t>Oznakowanie trasy gazociągu ułożonego w zieli taśmą ostrzegawczą z tworzywa i przewodem lokalizacyjnym</t>
  </si>
  <si>
    <t>Montaż aparatury kontrolno-pomiarowej do przób przyłączy</t>
  </si>
  <si>
    <t>pmpl</t>
  </si>
  <si>
    <t>Próba szczelności i wytrzymałości przyłącza domowego</t>
  </si>
  <si>
    <t>Przebudowa przyłączy gazowych</t>
  </si>
  <si>
    <t>KOSZTORYS OFERTOWY OGÓŁEM NETTO</t>
  </si>
  <si>
    <t>KOSZTORYS OFERTOWY OGÓŁEM BRUTTO</t>
  </si>
  <si>
    <t>Rozbiórka isnt. ogrodzenia wraz z wywozem na składowisko Wykonawcy i utylizacja - ogrodzenie z bet. elementów prefabrykowanych wraz z bramą i furtką i słupami z cegły dł. 94m przy działce nr 5/20</t>
  </si>
  <si>
    <t>Budowa rury RHDPEp 160</t>
  </si>
  <si>
    <r>
      <t>Nawierzchnia z kostki granitowej łupanej 4/6 na podsypce piaskowej grub. 3-5 cm spoiny wypełnione zaprawą cementową o wytrzymałości na ściskanie min 50N/mm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                              </t>
    </r>
  </si>
  <si>
    <t>Punktowe elementy odblaskowe przy progach zwalniających, wyniesionych skrzyżowaniach</t>
  </si>
  <si>
    <r>
      <t>Oznakowanie poziome jezdni w technologii grubowarstwowej chemoutwardzanej 6kg/m</t>
    </r>
    <r>
      <rPr>
        <vertAlign val="superscript"/>
        <sz val="11"/>
        <rFont val="Arial"/>
        <family val="2"/>
      </rPr>
      <t>2</t>
    </r>
  </si>
  <si>
    <r>
      <t>Oznakowanie poziome drogi dla rowerów, chodnika w technologii grubowarstwowej chemoutwardzanej spray-plastik 1,5kg/m</t>
    </r>
    <r>
      <rPr>
        <vertAlign val="superscript"/>
        <sz val="11"/>
        <rFont val="Arial"/>
        <family val="2"/>
      </rPr>
      <t>2</t>
    </r>
  </si>
  <si>
    <t>Pomiar skuteczności samoczynnego wyłączenia napięcia dla słupów oświetleniowych</t>
  </si>
  <si>
    <t>Pomiar skuteczności samoczynnego wyłączenia napięcia szafki oświetleniowej</t>
  </si>
  <si>
    <t>Pomiar natężenia światła</t>
  </si>
  <si>
    <t>Przełożenie trasowe słupka rozdzielczego, kablowego: demontaż i montaż  wraz z przebudową przyłączy abonenckich</t>
  </si>
  <si>
    <t>Ułożenie taśmy ostrzegawczo-lokalizacyjnej koloru pomarańczowego z czynnikiem lokalizacyjnym z taśmy kwasoodpornej</t>
  </si>
  <si>
    <t>Rozbudowa ul. Pokrzywno w Poznaniu na odcinku od
ul. Sanockiej do ul. Ropczyckiej</t>
  </si>
  <si>
    <t>podatek VAT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</si>
</sst>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d.00.00.00\."/>
    <numFmt numFmtId="168" formatCode="0.0"/>
    <numFmt numFmtId="169" formatCode="#,##0.00\ _z_ł"/>
    <numFmt numFmtId="170" formatCode="#,##0.000\ _z_ł"/>
    <numFmt numFmtId="171" formatCode="#,##0.0\ _z_ł"/>
    <numFmt numFmtId="172" formatCode="#,##0\ _z_ł"/>
    <numFmt numFmtId="173" formatCode="0.000"/>
    <numFmt numFmtId="174" formatCode="0.0000"/>
    <numFmt numFmtId="175" formatCode="#,##0.000\ &quot;zł&quot;"/>
    <numFmt numFmtId="176" formatCode="#,##0.0\ &quot;zł&quot;"/>
    <numFmt numFmtId="177" formatCode="#,##0\ &quot;zł&quot;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#\ ###\ ###\ ##0.00####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sz val="10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 val="single"/>
      <sz val="11"/>
      <name val="Arial"/>
      <family val="2"/>
    </font>
    <font>
      <i/>
      <sz val="11"/>
      <name val="Arial"/>
      <family val="2"/>
    </font>
    <font>
      <i/>
      <u val="single"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vertAlign val="superscript"/>
      <sz val="11"/>
      <name val="Arial"/>
      <family val="2"/>
    </font>
    <font>
      <sz val="11"/>
      <name val="Calibri"/>
      <family val="2"/>
    </font>
    <font>
      <sz val="8"/>
      <color indexed="8"/>
      <name val="Tahoma"/>
      <family val="2"/>
    </font>
    <font>
      <i/>
      <sz val="11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u val="single"/>
      <sz val="8"/>
      <color indexed="8"/>
      <name val="Calibri"/>
      <family val="2"/>
    </font>
    <font>
      <sz val="11"/>
      <name val="Czcionka tekstu podstawowego"/>
      <family val="0"/>
    </font>
    <font>
      <sz val="9.35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rgb="FF00000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ck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0" borderId="0">
      <alignment/>
      <protection/>
    </xf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0" fontId="9" fillId="0" borderId="0" xfId="0" applyFont="1" applyFill="1" applyAlignment="1" applyProtection="1">
      <alignment horizontal="left" vertical="center" wrapText="1"/>
      <protection/>
    </xf>
    <xf numFmtId="0" fontId="0" fillId="0" borderId="0" xfId="0" applyAlignment="1">
      <alignment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166" fontId="6" fillId="0" borderId="10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6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6" fontId="6" fillId="0" borderId="10" xfId="0" applyNumberFormat="1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166" fontId="8" fillId="0" borderId="13" xfId="0" applyNumberFormat="1" applyFont="1" applyBorder="1" applyAlignment="1">
      <alignment horizontal="center" vertical="center"/>
    </xf>
    <xf numFmtId="0" fontId="13" fillId="0" borderId="14" xfId="59" applyFont="1" applyFill="1" applyBorder="1" applyAlignment="1">
      <alignment horizontal="center" vertical="center"/>
      <protection/>
    </xf>
    <xf numFmtId="0" fontId="13" fillId="0" borderId="15" xfId="59" applyFont="1" applyFill="1" applyBorder="1" applyAlignment="1">
      <alignment wrapText="1"/>
      <protection/>
    </xf>
    <xf numFmtId="0" fontId="13" fillId="0" borderId="15" xfId="59" applyFont="1" applyFill="1" applyBorder="1" applyAlignment="1" applyProtection="1">
      <alignment horizontal="center"/>
      <protection/>
    </xf>
    <xf numFmtId="0" fontId="13" fillId="0" borderId="16" xfId="59" applyFont="1" applyFill="1" applyBorder="1" applyAlignment="1">
      <alignment wrapText="1"/>
      <protection/>
    </xf>
    <xf numFmtId="0" fontId="13" fillId="0" borderId="16" xfId="59" applyFont="1" applyFill="1" applyBorder="1" applyAlignment="1" applyProtection="1">
      <alignment horizontal="center"/>
      <protection/>
    </xf>
    <xf numFmtId="173" fontId="13" fillId="0" borderId="16" xfId="59" applyNumberFormat="1" applyFont="1" applyFill="1" applyBorder="1" applyAlignment="1">
      <alignment horizontal="right"/>
      <protection/>
    </xf>
    <xf numFmtId="0" fontId="13" fillId="0" borderId="17" xfId="59" applyFont="1" applyFill="1" applyBorder="1" applyAlignment="1">
      <alignment horizontal="center" vertical="center"/>
      <protection/>
    </xf>
    <xf numFmtId="0" fontId="13" fillId="0" borderId="15" xfId="59" applyFont="1" applyFill="1" applyBorder="1" applyAlignment="1">
      <alignment horizontal="center" vertical="center"/>
      <protection/>
    </xf>
    <xf numFmtId="173" fontId="13" fillId="0" borderId="15" xfId="59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 vertical="center"/>
    </xf>
    <xf numFmtId="173" fontId="13" fillId="0" borderId="0" xfId="0" applyNumberFormat="1" applyFont="1" applyFill="1" applyAlignment="1">
      <alignment horizontal="right" vertical="center"/>
    </xf>
    <xf numFmtId="2" fontId="0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right" vertical="center"/>
    </xf>
    <xf numFmtId="173" fontId="15" fillId="0" borderId="25" xfId="0" applyNumberFormat="1" applyFont="1" applyFill="1" applyBorder="1" applyAlignment="1">
      <alignment horizontal="right" vertical="center"/>
    </xf>
    <xf numFmtId="2" fontId="15" fillId="0" borderId="25" xfId="0" applyNumberFormat="1" applyFont="1" applyFill="1" applyBorder="1" applyAlignment="1">
      <alignment horizontal="right" vertical="center"/>
    </xf>
    <xf numFmtId="2" fontId="15" fillId="0" borderId="26" xfId="0" applyNumberFormat="1" applyFont="1" applyFill="1" applyBorder="1" applyAlignment="1">
      <alignment horizontal="right" vertical="center"/>
    </xf>
    <xf numFmtId="0" fontId="15" fillId="0" borderId="27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173" fontId="13" fillId="0" borderId="15" xfId="0" applyNumberFormat="1" applyFont="1" applyFill="1" applyBorder="1" applyAlignment="1">
      <alignment horizontal="right" vertical="center"/>
    </xf>
    <xf numFmtId="2" fontId="13" fillId="0" borderId="15" xfId="0" applyNumberFormat="1" applyFont="1" applyFill="1" applyBorder="1" applyAlignment="1">
      <alignment horizontal="right" vertical="center" wrapText="1"/>
    </xf>
    <xf numFmtId="2" fontId="13" fillId="0" borderId="28" xfId="0" applyNumberFormat="1" applyFont="1" applyFill="1" applyBorder="1" applyAlignment="1">
      <alignment horizontal="right" vertical="center"/>
    </xf>
    <xf numFmtId="0" fontId="15" fillId="0" borderId="29" xfId="0" applyFont="1" applyFill="1" applyBorder="1" applyAlignment="1">
      <alignment horizontal="right" vertical="center"/>
    </xf>
    <xf numFmtId="0" fontId="13" fillId="0" borderId="30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left" vertical="center"/>
    </xf>
    <xf numFmtId="0" fontId="13" fillId="0" borderId="30" xfId="0" applyFont="1" applyFill="1" applyBorder="1" applyAlignment="1">
      <alignment horizontal="right" vertical="center" wrapText="1"/>
    </xf>
    <xf numFmtId="173" fontId="13" fillId="0" borderId="31" xfId="0" applyNumberFormat="1" applyFont="1" applyFill="1" applyBorder="1" applyAlignment="1">
      <alignment horizontal="right" vertical="center"/>
    </xf>
    <xf numFmtId="2" fontId="14" fillId="0" borderId="32" xfId="0" applyNumberFormat="1" applyFont="1" applyFill="1" applyBorder="1" applyAlignment="1">
      <alignment horizontal="right" vertical="center" wrapText="1"/>
    </xf>
    <xf numFmtId="4" fontId="14" fillId="0" borderId="32" xfId="0" applyNumberFormat="1" applyFont="1" applyFill="1" applyBorder="1" applyAlignment="1">
      <alignment horizontal="right" vertical="center"/>
    </xf>
    <xf numFmtId="0" fontId="15" fillId="0" borderId="33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right" vertical="center"/>
    </xf>
    <xf numFmtId="173" fontId="13" fillId="0" borderId="16" xfId="0" applyNumberFormat="1" applyFont="1" applyFill="1" applyBorder="1" applyAlignment="1">
      <alignment horizontal="right" vertical="center"/>
    </xf>
    <xf numFmtId="2" fontId="13" fillId="0" borderId="35" xfId="0" applyNumberFormat="1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2" fontId="13" fillId="0" borderId="15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horizontal="right" vertical="center"/>
    </xf>
    <xf numFmtId="2" fontId="13" fillId="0" borderId="17" xfId="0" applyNumberFormat="1" applyFont="1" applyFill="1" applyBorder="1" applyAlignment="1">
      <alignment horizontal="right" vertical="center" wrapText="1"/>
    </xf>
    <xf numFmtId="0" fontId="13" fillId="0" borderId="37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right" vertical="center" wrapText="1"/>
    </xf>
    <xf numFmtId="173" fontId="13" fillId="0" borderId="36" xfId="0" applyNumberFormat="1" applyFont="1" applyFill="1" applyBorder="1" applyAlignment="1">
      <alignment horizontal="right" vertical="center"/>
    </xf>
    <xf numFmtId="0" fontId="13" fillId="0" borderId="38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right" vertical="center" wrapText="1"/>
    </xf>
    <xf numFmtId="173" fontId="13" fillId="0" borderId="30" xfId="0" applyNumberFormat="1" applyFont="1" applyFill="1" applyBorder="1" applyAlignment="1">
      <alignment horizontal="right" vertical="center"/>
    </xf>
    <xf numFmtId="4" fontId="14" fillId="0" borderId="26" xfId="0" applyNumberFormat="1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left" vertical="center" wrapText="1"/>
    </xf>
    <xf numFmtId="2" fontId="14" fillId="0" borderId="39" xfId="0" applyNumberFormat="1" applyFont="1" applyFill="1" applyBorder="1" applyAlignment="1">
      <alignment horizontal="right" vertical="center" wrapText="1"/>
    </xf>
    <xf numFmtId="4" fontId="14" fillId="0" borderId="31" xfId="0" applyNumberFormat="1" applyFont="1" applyFill="1" applyBorder="1" applyAlignment="1">
      <alignment horizontal="right" vertical="center"/>
    </xf>
    <xf numFmtId="0" fontId="14" fillId="0" borderId="40" xfId="0" applyFont="1" applyFill="1" applyBorder="1" applyAlignment="1">
      <alignment horizontal="right" vertical="top"/>
    </xf>
    <xf numFmtId="0" fontId="14" fillId="0" borderId="41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top"/>
    </xf>
    <xf numFmtId="0" fontId="15" fillId="0" borderId="41" xfId="0" applyFont="1" applyFill="1" applyBorder="1" applyAlignment="1">
      <alignment horizontal="right"/>
    </xf>
    <xf numFmtId="173" fontId="15" fillId="0" borderId="41" xfId="0" applyNumberFormat="1" applyFont="1" applyFill="1" applyBorder="1" applyAlignment="1">
      <alignment horizontal="right"/>
    </xf>
    <xf numFmtId="2" fontId="15" fillId="0" borderId="41" xfId="0" applyNumberFormat="1" applyFont="1" applyFill="1" applyBorder="1" applyAlignment="1">
      <alignment horizontal="right"/>
    </xf>
    <xf numFmtId="2" fontId="15" fillId="0" borderId="42" xfId="0" applyNumberFormat="1" applyFont="1" applyFill="1" applyBorder="1" applyAlignment="1">
      <alignment horizontal="right"/>
    </xf>
    <xf numFmtId="0" fontId="16" fillId="0" borderId="30" xfId="0" applyFont="1" applyFill="1" applyBorder="1" applyAlignment="1">
      <alignment horizontal="left" vertical="top"/>
    </xf>
    <xf numFmtId="0" fontId="13" fillId="0" borderId="30" xfId="0" applyFont="1" applyFill="1" applyBorder="1" applyAlignment="1">
      <alignment horizontal="right" wrapText="1"/>
    </xf>
    <xf numFmtId="173" fontId="13" fillId="0" borderId="31" xfId="0" applyNumberFormat="1" applyFont="1" applyFill="1" applyBorder="1" applyAlignment="1">
      <alignment horizontal="right"/>
    </xf>
    <xf numFmtId="2" fontId="14" fillId="0" borderId="32" xfId="0" applyNumberFormat="1" applyFont="1" applyFill="1" applyBorder="1" applyAlignment="1">
      <alignment horizontal="right" wrapText="1"/>
    </xf>
    <xf numFmtId="4" fontId="14" fillId="0" borderId="32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right" vertical="center" wrapText="1"/>
    </xf>
    <xf numFmtId="49" fontId="13" fillId="0" borderId="0" xfId="0" applyNumberFormat="1" applyFont="1" applyFill="1" applyAlignment="1">
      <alignment horizontal="left" vertical="center" wrapText="1"/>
    </xf>
    <xf numFmtId="4" fontId="17" fillId="0" borderId="0" xfId="0" applyNumberFormat="1" applyFont="1" applyFill="1" applyAlignment="1">
      <alignment horizontal="right" vertical="center" wrapText="1"/>
    </xf>
    <xf numFmtId="0" fontId="0" fillId="0" borderId="43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3" fillId="0" borderId="15" xfId="0" applyFont="1" applyBorder="1" applyAlignment="1">
      <alignment wrapText="1"/>
    </xf>
    <xf numFmtId="0" fontId="13" fillId="0" borderId="15" xfId="0" applyFont="1" applyBorder="1" applyAlignment="1">
      <alignment horizontal="center" vertical="center"/>
    </xf>
    <xf numFmtId="173" fontId="65" fillId="0" borderId="15" xfId="58" applyNumberFormat="1" applyFont="1" applyBorder="1" applyAlignment="1">
      <alignment horizontal="right" vertical="center" wrapText="1"/>
      <protection/>
    </xf>
    <xf numFmtId="0" fontId="0" fillId="0" borderId="44" xfId="0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173" fontId="13" fillId="0" borderId="15" xfId="0" applyNumberFormat="1" applyFont="1" applyBorder="1" applyAlignment="1">
      <alignment horizontal="right" vertical="center"/>
    </xf>
    <xf numFmtId="173" fontId="65" fillId="0" borderId="15" xfId="58" applyNumberFormat="1" applyFont="1" applyFill="1" applyBorder="1" applyAlignment="1">
      <alignment horizontal="right" vertical="center" wrapText="1"/>
      <protection/>
    </xf>
    <xf numFmtId="173" fontId="65" fillId="0" borderId="15" xfId="58" applyNumberFormat="1" applyFont="1" applyFill="1" applyBorder="1" applyAlignment="1">
      <alignment horizontal="right" wrapText="1"/>
      <protection/>
    </xf>
    <xf numFmtId="173" fontId="65" fillId="0" borderId="15" xfId="58" applyNumberFormat="1" applyFont="1" applyFill="1" applyBorder="1" applyAlignment="1">
      <alignment horizontal="right" vertical="top" wrapText="1"/>
      <protection/>
    </xf>
    <xf numFmtId="173" fontId="65" fillId="0" borderId="15" xfId="58" applyNumberFormat="1" applyFont="1" applyBorder="1" applyAlignment="1">
      <alignment horizontal="right" vertical="top" wrapText="1"/>
      <protection/>
    </xf>
    <xf numFmtId="173" fontId="65" fillId="0" borderId="15" xfId="58" applyNumberFormat="1" applyFont="1" applyBorder="1" applyAlignment="1">
      <alignment vertical="center" wrapText="1"/>
      <protection/>
    </xf>
    <xf numFmtId="0" fontId="13" fillId="0" borderId="15" xfId="0" applyFont="1" applyBorder="1" applyAlignment="1">
      <alignment horizontal="justify" wrapText="1"/>
    </xf>
    <xf numFmtId="0" fontId="0" fillId="0" borderId="3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5" xfId="0" applyFont="1" applyBorder="1" applyAlignment="1">
      <alignment/>
    </xf>
    <xf numFmtId="0" fontId="21" fillId="0" borderId="15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/>
    </xf>
    <xf numFmtId="0" fontId="18" fillId="0" borderId="15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9" fillId="0" borderId="15" xfId="0" applyFont="1" applyBorder="1" applyAlignment="1">
      <alignment vertical="top"/>
    </xf>
    <xf numFmtId="0" fontId="21" fillId="0" borderId="15" xfId="0" applyFont="1" applyBorder="1" applyAlignment="1">
      <alignment wrapText="1"/>
    </xf>
    <xf numFmtId="0" fontId="21" fillId="0" borderId="15" xfId="0" applyFont="1" applyBorder="1" applyAlignment="1">
      <alignment/>
    </xf>
    <xf numFmtId="49" fontId="21" fillId="33" borderId="37" xfId="0" applyNumberFormat="1" applyFont="1" applyFill="1" applyBorder="1" applyAlignment="1">
      <alignment vertical="top" wrapText="1"/>
    </xf>
    <xf numFmtId="182" fontId="21" fillId="33" borderId="37" xfId="0" applyNumberFormat="1" applyFont="1" applyFill="1" applyBorder="1" applyAlignment="1">
      <alignment/>
    </xf>
    <xf numFmtId="49" fontId="21" fillId="33" borderId="15" xfId="0" applyNumberFormat="1" applyFont="1" applyFill="1" applyBorder="1" applyAlignment="1">
      <alignment vertical="top" wrapText="1"/>
    </xf>
    <xf numFmtId="182" fontId="21" fillId="33" borderId="15" xfId="0" applyNumberFormat="1" applyFont="1" applyFill="1" applyBorder="1" applyAlignment="1">
      <alignment/>
    </xf>
    <xf numFmtId="49" fontId="9" fillId="33" borderId="15" xfId="0" applyNumberFormat="1" applyFont="1" applyFill="1" applyBorder="1" applyAlignment="1">
      <alignment vertical="top" wrapText="1"/>
    </xf>
    <xf numFmtId="182" fontId="9" fillId="33" borderId="15" xfId="0" applyNumberFormat="1" applyFont="1" applyFill="1" applyBorder="1" applyAlignment="1">
      <alignment/>
    </xf>
    <xf numFmtId="0" fontId="23" fillId="0" borderId="15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0" fillId="0" borderId="15" xfId="22" applyFont="1" applyBorder="1" applyAlignment="1">
      <alignment horizontal="left" vertical="center" wrapText="1"/>
      <protection/>
    </xf>
    <xf numFmtId="4" fontId="20" fillId="0" borderId="15" xfId="22" applyNumberFormat="1" applyFont="1" applyBorder="1" applyAlignment="1">
      <alignment horizontal="center" vertical="center"/>
      <protection/>
    </xf>
    <xf numFmtId="0" fontId="0" fillId="0" borderId="15" xfId="22" applyFont="1" applyBorder="1" applyAlignment="1">
      <alignment horizontal="center" vertical="center"/>
      <protection/>
    </xf>
    <xf numFmtId="2" fontId="20" fillId="0" borderId="15" xfId="22" applyNumberFormat="1" applyFont="1" applyBorder="1" applyAlignment="1">
      <alignment horizontal="center" vertical="center"/>
      <protection/>
    </xf>
    <xf numFmtId="2" fontId="20" fillId="0" borderId="15" xfId="22" applyNumberFormat="1" applyFont="1" applyBorder="1" applyAlignment="1" applyProtection="1">
      <alignment horizontal="center" vertical="center"/>
      <protection locked="0"/>
    </xf>
    <xf numFmtId="0" fontId="0" fillId="0" borderId="15" xfId="22" applyFont="1" applyBorder="1" applyAlignment="1" applyProtection="1">
      <alignment horizontal="left" vertical="center" wrapText="1"/>
      <protection locked="0"/>
    </xf>
    <xf numFmtId="0" fontId="0" fillId="0" borderId="37" xfId="22" applyFont="1" applyBorder="1" applyAlignment="1">
      <alignment horizontal="left" vertical="center" wrapText="1"/>
      <protection/>
    </xf>
    <xf numFmtId="4" fontId="20" fillId="0" borderId="37" xfId="22" applyNumberFormat="1" applyFont="1" applyBorder="1" applyAlignment="1">
      <alignment horizontal="center" vertical="center"/>
      <protection/>
    </xf>
    <xf numFmtId="0" fontId="0" fillId="0" borderId="45" xfId="22" applyFont="1" applyBorder="1" applyAlignment="1" applyProtection="1">
      <alignment horizontal="left" vertical="center" wrapText="1"/>
      <protection locked="0"/>
    </xf>
    <xf numFmtId="0" fontId="0" fillId="0" borderId="45" xfId="22" applyFont="1" applyBorder="1" applyAlignment="1">
      <alignment horizontal="center" vertical="center"/>
      <protection/>
    </xf>
    <xf numFmtId="2" fontId="20" fillId="0" borderId="45" xfId="22" applyNumberFormat="1" applyFont="1" applyBorder="1" applyAlignment="1">
      <alignment horizontal="center" vertical="center"/>
      <protection/>
    </xf>
    <xf numFmtId="2" fontId="13" fillId="0" borderId="17" xfId="0" applyNumberFormat="1" applyFont="1" applyFill="1" applyBorder="1" applyAlignment="1">
      <alignment horizontal="right" vertical="center"/>
    </xf>
    <xf numFmtId="166" fontId="13" fillId="0" borderId="15" xfId="0" applyNumberFormat="1" applyFont="1" applyFill="1" applyBorder="1" applyAlignment="1">
      <alignment horizontal="right" vertical="center" wrapText="1"/>
    </xf>
    <xf numFmtId="166" fontId="13" fillId="0" borderId="28" xfId="0" applyNumberFormat="1" applyFont="1" applyFill="1" applyBorder="1" applyAlignment="1">
      <alignment horizontal="right" vertical="center"/>
    </xf>
    <xf numFmtId="166" fontId="13" fillId="0" borderId="35" xfId="0" applyNumberFormat="1" applyFont="1" applyFill="1" applyBorder="1" applyAlignment="1">
      <alignment horizontal="right" vertical="center"/>
    </xf>
    <xf numFmtId="166" fontId="13" fillId="0" borderId="46" xfId="0" applyNumberFormat="1" applyFont="1" applyFill="1" applyBorder="1" applyAlignment="1">
      <alignment horizontal="right" vertical="center"/>
    </xf>
    <xf numFmtId="166" fontId="13" fillId="0" borderId="15" xfId="0" applyNumberFormat="1" applyFont="1" applyFill="1" applyBorder="1" applyAlignment="1">
      <alignment horizontal="right" vertical="center"/>
    </xf>
    <xf numFmtId="166" fontId="13" fillId="0" borderId="17" xfId="0" applyNumberFormat="1" applyFont="1" applyFill="1" applyBorder="1" applyAlignment="1">
      <alignment horizontal="right" vertical="center" wrapText="1"/>
    </xf>
    <xf numFmtId="166" fontId="13" fillId="0" borderId="47" xfId="0" applyNumberFormat="1" applyFont="1" applyFill="1" applyBorder="1" applyAlignment="1">
      <alignment horizontal="right" vertical="center"/>
    </xf>
    <xf numFmtId="166" fontId="13" fillId="0" borderId="48" xfId="0" applyNumberFormat="1" applyFont="1" applyFill="1" applyBorder="1" applyAlignment="1">
      <alignment horizontal="right" vertical="center" wrapText="1"/>
    </xf>
    <xf numFmtId="166" fontId="13" fillId="0" borderId="49" xfId="0" applyNumberFormat="1" applyFont="1" applyFill="1" applyBorder="1" applyAlignment="1">
      <alignment horizontal="right" vertical="center" wrapText="1"/>
    </xf>
    <xf numFmtId="166" fontId="13" fillId="0" borderId="41" xfId="0" applyNumberFormat="1" applyFont="1" applyFill="1" applyBorder="1" applyAlignment="1">
      <alignment horizontal="right" vertical="center" wrapText="1"/>
    </xf>
    <xf numFmtId="166" fontId="13" fillId="0" borderId="37" xfId="0" applyNumberFormat="1" applyFont="1" applyFill="1" applyBorder="1" applyAlignment="1">
      <alignment horizontal="right" vertical="top" wrapText="1"/>
    </xf>
    <xf numFmtId="166" fontId="13" fillId="0" borderId="50" xfId="59" applyNumberFormat="1" applyFont="1" applyFill="1" applyBorder="1" applyAlignment="1">
      <alignment horizontal="right"/>
      <protection/>
    </xf>
    <xf numFmtId="166" fontId="13" fillId="0" borderId="36" xfId="0" applyNumberFormat="1" applyFont="1" applyFill="1" applyBorder="1" applyAlignment="1">
      <alignment horizontal="right" vertical="top" wrapText="1"/>
    </xf>
    <xf numFmtId="166" fontId="13" fillId="0" borderId="15" xfId="0" applyNumberFormat="1" applyFont="1" applyFill="1" applyBorder="1" applyAlignment="1">
      <alignment horizontal="right" vertical="top" wrapText="1"/>
    </xf>
    <xf numFmtId="0" fontId="14" fillId="0" borderId="15" xfId="0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right" vertical="center"/>
    </xf>
    <xf numFmtId="173" fontId="15" fillId="0" borderId="15" xfId="0" applyNumberFormat="1" applyFont="1" applyFill="1" applyBorder="1" applyAlignment="1">
      <alignment horizontal="right" vertical="center"/>
    </xf>
    <xf numFmtId="2" fontId="15" fillId="0" borderId="15" xfId="0" applyNumberFormat="1" applyFont="1" applyFill="1" applyBorder="1" applyAlignment="1">
      <alignment horizontal="right" vertical="center"/>
    </xf>
    <xf numFmtId="173" fontId="13" fillId="0" borderId="15" xfId="0" applyNumberFormat="1" applyFont="1" applyBorder="1" applyAlignment="1">
      <alignment horizontal="right"/>
    </xf>
    <xf numFmtId="0" fontId="14" fillId="0" borderId="15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 horizontal="left" wrapText="1"/>
    </xf>
    <xf numFmtId="4" fontId="14" fillId="0" borderId="15" xfId="0" applyNumberFormat="1" applyFont="1" applyFill="1" applyBorder="1" applyAlignment="1">
      <alignment horizontal="right" vertical="center"/>
    </xf>
    <xf numFmtId="173" fontId="13" fillId="0" borderId="0" xfId="0" applyNumberFormat="1" applyFont="1" applyFill="1" applyAlignment="1">
      <alignment horizontal="center" vertical="center"/>
    </xf>
    <xf numFmtId="173" fontId="15" fillId="0" borderId="15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Alignment="1">
      <alignment horizontal="center" vertical="center" wrapText="1"/>
    </xf>
    <xf numFmtId="173" fontId="18" fillId="0" borderId="15" xfId="0" applyNumberFormat="1" applyFont="1" applyBorder="1" applyAlignment="1">
      <alignment horizontal="center" vertical="center"/>
    </xf>
    <xf numFmtId="173" fontId="13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4" fontId="15" fillId="0" borderId="15" xfId="0" applyNumberFormat="1" applyFont="1" applyFill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Font="1" applyFill="1" applyAlignment="1">
      <alignment horizontal="right" vertical="center"/>
    </xf>
    <xf numFmtId="4" fontId="15" fillId="0" borderId="15" xfId="0" applyNumberFormat="1" applyFont="1" applyFill="1" applyBorder="1" applyAlignment="1">
      <alignment horizontal="right" vertical="center"/>
    </xf>
    <xf numFmtId="4" fontId="0" fillId="0" borderId="15" xfId="0" applyNumberForma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0" xfId="0" applyNumberFormat="1" applyAlignment="1">
      <alignment/>
    </xf>
    <xf numFmtId="0" fontId="8" fillId="0" borderId="51" xfId="0" applyFont="1" applyBorder="1" applyAlignment="1">
      <alignment vertical="center" wrapText="1"/>
    </xf>
    <xf numFmtId="166" fontId="8" fillId="0" borderId="52" xfId="0" applyNumberFormat="1" applyFont="1" applyBorder="1" applyAlignment="1">
      <alignment horizontal="center" vertical="center"/>
    </xf>
    <xf numFmtId="4" fontId="15" fillId="0" borderId="25" xfId="0" applyNumberFormat="1" applyFont="1" applyFill="1" applyBorder="1" applyAlignment="1">
      <alignment horizontal="right" vertical="center"/>
    </xf>
    <xf numFmtId="4" fontId="15" fillId="0" borderId="26" xfId="0" applyNumberFormat="1" applyFont="1" applyFill="1" applyBorder="1" applyAlignment="1">
      <alignment horizontal="right" vertical="center"/>
    </xf>
    <xf numFmtId="4" fontId="0" fillId="0" borderId="37" xfId="0" applyNumberFormat="1" applyBorder="1" applyAlignment="1">
      <alignment/>
    </xf>
    <xf numFmtId="4" fontId="21" fillId="0" borderId="15" xfId="0" applyNumberFormat="1" applyFont="1" applyBorder="1" applyAlignment="1">
      <alignment vertical="top" wrapText="1"/>
    </xf>
    <xf numFmtId="4" fontId="21" fillId="0" borderId="15" xfId="0" applyNumberFormat="1" applyFont="1" applyBorder="1" applyAlignment="1">
      <alignment vertical="top"/>
    </xf>
    <xf numFmtId="4" fontId="9" fillId="0" borderId="15" xfId="0" applyNumberFormat="1" applyFont="1" applyBorder="1" applyAlignment="1">
      <alignment vertical="top" wrapText="1"/>
    </xf>
    <xf numFmtId="4" fontId="9" fillId="0" borderId="15" xfId="0" applyNumberFormat="1" applyFont="1" applyBorder="1" applyAlignment="1">
      <alignment vertical="top"/>
    </xf>
    <xf numFmtId="4" fontId="14" fillId="0" borderId="15" xfId="0" applyNumberFormat="1" applyFont="1" applyFill="1" applyBorder="1" applyAlignment="1">
      <alignment horizontal="left" vertical="center"/>
    </xf>
    <xf numFmtId="4" fontId="14" fillId="0" borderId="15" xfId="0" applyNumberFormat="1" applyFont="1" applyFill="1" applyBorder="1" applyAlignment="1">
      <alignment horizontal="left" vertical="center" wrapText="1"/>
    </xf>
    <xf numFmtId="4" fontId="0" fillId="0" borderId="46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47" xfId="0" applyNumberFormat="1" applyBorder="1" applyAlignment="1">
      <alignment/>
    </xf>
    <xf numFmtId="4" fontId="0" fillId="0" borderId="37" xfId="0" applyNumberForma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4" fontId="0" fillId="0" borderId="47" xfId="0" applyNumberFormat="1" applyBorder="1" applyAlignment="1">
      <alignment horizontal="center" vertical="center"/>
    </xf>
    <xf numFmtId="2" fontId="13" fillId="0" borderId="47" xfId="0" applyNumberFormat="1" applyFont="1" applyFill="1" applyBorder="1" applyAlignment="1">
      <alignment horizontal="right" vertical="center"/>
    </xf>
    <xf numFmtId="2" fontId="13" fillId="0" borderId="50" xfId="0" applyNumberFormat="1" applyFont="1" applyFill="1" applyBorder="1" applyAlignment="1">
      <alignment horizontal="right" vertical="center"/>
    </xf>
    <xf numFmtId="2" fontId="13" fillId="0" borderId="53" xfId="0" applyNumberFormat="1" applyFont="1" applyFill="1" applyBorder="1" applyAlignment="1">
      <alignment horizontal="right" vertical="center"/>
    </xf>
    <xf numFmtId="2" fontId="13" fillId="0" borderId="26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7" fillId="0" borderId="54" xfId="0" applyFont="1" applyBorder="1" applyAlignment="1">
      <alignment horizontal="center" vertical="center" wrapText="1"/>
    </xf>
    <xf numFmtId="2" fontId="6" fillId="0" borderId="46" xfId="0" applyNumberFormat="1" applyFont="1" applyFill="1" applyBorder="1" applyAlignment="1" applyProtection="1">
      <alignment horizontal="center" vertical="center" wrapText="1"/>
      <protection/>
    </xf>
    <xf numFmtId="2" fontId="4" fillId="0" borderId="55" xfId="0" applyNumberFormat="1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wrapText="1"/>
      <protection/>
    </xf>
    <xf numFmtId="0" fontId="17" fillId="0" borderId="56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173" fontId="66" fillId="0" borderId="15" xfId="58" applyNumberFormat="1" applyFont="1" applyFill="1" applyBorder="1" applyAlignment="1">
      <alignment horizontal="right" vertical="center" wrapText="1"/>
      <protection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- akcent 1 12" xfId="22"/>
    <cellStyle name="40% — akcent 2" xfId="23"/>
    <cellStyle name="40% — akcent 3" xfId="24"/>
    <cellStyle name="40% — akcent 4" xfId="25"/>
    <cellStyle name="40% — akcent 5" xfId="26"/>
    <cellStyle name="40% — akcent 6" xfId="27"/>
    <cellStyle name="60% — akcent 1" xfId="28"/>
    <cellStyle name="60% — akcent 2" xfId="29"/>
    <cellStyle name="60% — akcent 3" xfId="30"/>
    <cellStyle name="60% — akcent 4" xfId="31"/>
    <cellStyle name="60% — akcent 5" xfId="32"/>
    <cellStyle name="60% —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y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Normalny 4" xfId="56"/>
    <cellStyle name="Normalny 5" xfId="57"/>
    <cellStyle name="Normalny 6" xfId="58"/>
    <cellStyle name="Normalny_Pawłowicka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SheetLayoutView="100" zoomScalePageLayoutView="0" workbookViewId="0" topLeftCell="A1">
      <selection activeCell="K20" sqref="K20"/>
    </sheetView>
  </sheetViews>
  <sheetFormatPr defaultColWidth="9.140625" defaultRowHeight="12.75"/>
  <cols>
    <col min="1" max="1" width="80.00390625" style="2" customWidth="1"/>
    <col min="2" max="2" width="21.57421875" style="1" customWidth="1"/>
    <col min="3" max="3" width="13.140625" style="1" hidden="1" customWidth="1"/>
    <col min="4" max="4" width="0" style="0" hidden="1" customWidth="1"/>
    <col min="5" max="6" width="13.8515625" style="0" hidden="1" customWidth="1"/>
    <col min="7" max="7" width="0" style="0" hidden="1" customWidth="1"/>
  </cols>
  <sheetData>
    <row r="1" spans="1:3" ht="44.25" customHeight="1">
      <c r="A1" s="210" t="s">
        <v>1</v>
      </c>
      <c r="B1" s="210"/>
      <c r="C1" s="5"/>
    </row>
    <row r="2" spans="1:3" ht="51" customHeight="1" thickBot="1">
      <c r="A2" s="211" t="s">
        <v>477</v>
      </c>
      <c r="B2" s="211"/>
      <c r="C2" s="4"/>
    </row>
    <row r="3" spans="1:3" ht="12.75" customHeight="1" thickTop="1">
      <c r="A3" s="214" t="s">
        <v>0</v>
      </c>
      <c r="B3" s="212" t="s">
        <v>3</v>
      </c>
      <c r="C3" s="6"/>
    </row>
    <row r="4" spans="1:3" ht="13.5" thickBot="1">
      <c r="A4" s="215"/>
      <c r="B4" s="213"/>
      <c r="C4" s="7"/>
    </row>
    <row r="5" spans="1:3" s="11" customFormat="1" ht="19.5" customHeight="1" thickBot="1">
      <c r="A5" s="17" t="s">
        <v>2</v>
      </c>
      <c r="B5" s="9">
        <f>'DR'!G134</f>
        <v>0</v>
      </c>
      <c r="C5" s="10" t="e">
        <f>#REF!*1.2</f>
        <v>#REF!</v>
      </c>
    </row>
    <row r="6" spans="1:3" s="13" customFormat="1" ht="19.5" customHeight="1" thickBot="1">
      <c r="A6" s="18" t="s">
        <v>4</v>
      </c>
      <c r="B6" s="14">
        <f>KD!G128</f>
        <v>0</v>
      </c>
      <c r="C6" s="10" t="e">
        <f>#REF!*1.2</f>
        <v>#REF!</v>
      </c>
    </row>
    <row r="7" spans="1:3" s="11" customFormat="1" ht="19.5" customHeight="1" thickBot="1">
      <c r="A7" s="19" t="s">
        <v>5</v>
      </c>
      <c r="B7" s="12">
        <f>TK!G64</f>
        <v>0</v>
      </c>
      <c r="C7" s="10" t="e">
        <f>#REF!*1.2</f>
        <v>#REF!</v>
      </c>
    </row>
    <row r="8" spans="1:3" s="8" customFormat="1" ht="19.5" customHeight="1" thickBot="1">
      <c r="A8" s="19" t="s">
        <v>6</v>
      </c>
      <c r="B8" s="14">
        <f>OŚW!G85</f>
        <v>0</v>
      </c>
      <c r="C8" s="10" t="e">
        <f>#REF!*1.2</f>
        <v>#REF!</v>
      </c>
    </row>
    <row r="9" spans="1:3" s="8" customFormat="1" ht="19.5" customHeight="1" thickBot="1">
      <c r="A9" s="19" t="s">
        <v>7</v>
      </c>
      <c r="B9" s="14">
        <f>'EN'!G64</f>
        <v>0</v>
      </c>
      <c r="C9" s="10"/>
    </row>
    <row r="10" spans="1:3" s="8" customFormat="1" ht="19.5" customHeight="1" thickBot="1">
      <c r="A10" s="19" t="s">
        <v>8</v>
      </c>
      <c r="B10" s="14">
        <f>KT!G26</f>
        <v>0</v>
      </c>
      <c r="C10" s="10"/>
    </row>
    <row r="11" spans="1:3" s="8" customFormat="1" ht="19.5" customHeight="1" thickBot="1">
      <c r="A11" s="19" t="s">
        <v>9</v>
      </c>
      <c r="B11" s="14">
        <f>'ZAGOSPODAROWANIE ZIELNIĄ'!G16</f>
        <v>0</v>
      </c>
      <c r="C11" s="10"/>
    </row>
    <row r="12" spans="1:3" s="8" customFormat="1" ht="19.5" customHeight="1" thickBot="1">
      <c r="A12" s="19" t="s">
        <v>10</v>
      </c>
      <c r="B12" s="14">
        <f>'GOSPODARKA DRZEWOSTANEM'!G23</f>
        <v>0</v>
      </c>
      <c r="C12" s="10"/>
    </row>
    <row r="13" spans="1:3" s="8" customFormat="1" ht="19.5" customHeight="1" thickBot="1">
      <c r="A13" s="19" t="s">
        <v>11</v>
      </c>
      <c r="B13" s="14">
        <f>GAZ!G30</f>
        <v>0</v>
      </c>
      <c r="C13" s="10"/>
    </row>
    <row r="14" spans="1:3" s="8" customFormat="1" ht="24.75" customHeight="1" thickBot="1">
      <c r="A14" s="20" t="s">
        <v>464</v>
      </c>
      <c r="B14" s="15">
        <f>SUM(B5:B13)</f>
        <v>0</v>
      </c>
      <c r="C14" s="16"/>
    </row>
    <row r="15" spans="1:3" s="8" customFormat="1" ht="24.75" customHeight="1" thickBot="1">
      <c r="A15" s="187" t="s">
        <v>478</v>
      </c>
      <c r="B15" s="188">
        <f>B16-B14</f>
        <v>0</v>
      </c>
      <c r="C15" s="16"/>
    </row>
    <row r="16" spans="1:3" s="8" customFormat="1" ht="24.75" customHeight="1" thickBot="1">
      <c r="A16" s="21" t="s">
        <v>465</v>
      </c>
      <c r="B16" s="22">
        <f>B14*1.23</f>
        <v>0</v>
      </c>
      <c r="C16" s="16"/>
    </row>
    <row r="17" ht="13.5" thickTop="1"/>
    <row r="20" ht="12.75">
      <c r="E20" s="3"/>
    </row>
  </sheetData>
  <sheetProtection/>
  <mergeCells count="4">
    <mergeCell ref="A1:B1"/>
    <mergeCell ref="A2:B2"/>
    <mergeCell ref="B3:B4"/>
    <mergeCell ref="A3:A4"/>
  </mergeCells>
  <printOptions horizontalCentered="1"/>
  <pageMargins left="0.7480314960629921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4">
      <selection activeCell="J16" sqref="J16"/>
    </sheetView>
  </sheetViews>
  <sheetFormatPr defaultColWidth="9.140625" defaultRowHeight="12.75"/>
  <cols>
    <col min="1" max="1" width="7.7109375" style="0" bestFit="1" customWidth="1"/>
    <col min="2" max="2" width="15.7109375" style="0" customWidth="1"/>
    <col min="3" max="3" width="70.28125" style="0" customWidth="1"/>
    <col min="4" max="4" width="6.7109375" style="0" customWidth="1"/>
    <col min="5" max="5" width="13.57421875" style="0" customWidth="1"/>
    <col min="6" max="6" width="11.7109375" style="0" customWidth="1"/>
    <col min="7" max="7" width="17.8515625" style="0" customWidth="1"/>
  </cols>
  <sheetData>
    <row r="2" spans="1:7" ht="14.25">
      <c r="A2" s="32"/>
      <c r="B2" s="33"/>
      <c r="C2" s="33"/>
      <c r="D2" s="34"/>
      <c r="E2" s="35"/>
      <c r="F2" s="36"/>
      <c r="G2" s="36"/>
    </row>
    <row r="3" spans="1:7" ht="20.25">
      <c r="A3" s="32"/>
      <c r="B3" s="33"/>
      <c r="C3" s="37" t="s">
        <v>12</v>
      </c>
      <c r="D3" s="34"/>
      <c r="E3" s="35"/>
      <c r="F3" s="36"/>
      <c r="G3" s="36"/>
    </row>
    <row r="4" spans="1:7" ht="15" thickBot="1">
      <c r="A4" s="32"/>
      <c r="B4" s="33"/>
      <c r="C4" s="33"/>
      <c r="D4" s="34"/>
      <c r="E4" s="35"/>
      <c r="F4" s="36"/>
      <c r="G4" s="36"/>
    </row>
    <row r="5" spans="1:7" ht="15">
      <c r="A5" s="32"/>
      <c r="B5" s="38" t="s">
        <v>13</v>
      </c>
      <c r="C5" s="39" t="s">
        <v>14</v>
      </c>
      <c r="D5" s="34"/>
      <c r="E5" s="35"/>
      <c r="F5" s="36"/>
      <c r="G5" s="36"/>
    </row>
    <row r="6" spans="1:7" ht="15">
      <c r="A6" s="32"/>
      <c r="B6" s="40"/>
      <c r="C6" s="41" t="s">
        <v>15</v>
      </c>
      <c r="D6" s="34"/>
      <c r="E6" s="35"/>
      <c r="F6" s="36"/>
      <c r="G6" s="36"/>
    </row>
    <row r="7" spans="1:7" ht="15">
      <c r="A7" s="32"/>
      <c r="B7" s="40"/>
      <c r="C7" s="41" t="s">
        <v>16</v>
      </c>
      <c r="D7" s="34"/>
      <c r="E7" s="35"/>
      <c r="F7" s="36"/>
      <c r="G7" s="36"/>
    </row>
    <row r="8" spans="1:7" ht="30">
      <c r="A8" s="32"/>
      <c r="B8" s="40" t="s">
        <v>17</v>
      </c>
      <c r="C8" s="41" t="s">
        <v>18</v>
      </c>
      <c r="D8" s="34"/>
      <c r="E8" s="35"/>
      <c r="F8" s="36"/>
      <c r="G8" s="36"/>
    </row>
    <row r="9" spans="1:7" ht="15.75" thickBot="1">
      <c r="A9" s="32"/>
      <c r="B9" s="42" t="s">
        <v>19</v>
      </c>
      <c r="C9" s="43" t="s">
        <v>463</v>
      </c>
      <c r="D9" s="34"/>
      <c r="E9" s="35"/>
      <c r="F9" s="36"/>
      <c r="G9" s="36"/>
    </row>
    <row r="10" spans="1:7" ht="14.25">
      <c r="A10" s="32"/>
      <c r="B10" s="33"/>
      <c r="C10" s="33"/>
      <c r="D10" s="34"/>
      <c r="E10" s="35"/>
      <c r="F10" s="36"/>
      <c r="G10" s="36"/>
    </row>
    <row r="11" spans="1:7" ht="15" thickBot="1">
      <c r="A11" s="32"/>
      <c r="B11" s="33"/>
      <c r="C11" s="33"/>
      <c r="D11" s="34"/>
      <c r="E11" s="35"/>
      <c r="F11" s="36"/>
      <c r="G11" s="36"/>
    </row>
    <row r="12" spans="1:7" ht="15.75" thickBot="1" thickTop="1">
      <c r="A12" s="44" t="s">
        <v>21</v>
      </c>
      <c r="B12" s="45" t="s">
        <v>22</v>
      </c>
      <c r="C12" s="45" t="s">
        <v>167</v>
      </c>
      <c r="D12" s="46" t="s">
        <v>24</v>
      </c>
      <c r="E12" s="47" t="s">
        <v>25</v>
      </c>
      <c r="F12" s="48" t="s">
        <v>26</v>
      </c>
      <c r="G12" s="49" t="s">
        <v>27</v>
      </c>
    </row>
    <row r="13" spans="1:7" ht="29.25" thickTop="1">
      <c r="A13" s="50">
        <v>1</v>
      </c>
      <c r="B13" s="51" t="s">
        <v>444</v>
      </c>
      <c r="C13" s="51" t="s">
        <v>445</v>
      </c>
      <c r="D13" s="52" t="s">
        <v>65</v>
      </c>
      <c r="E13" s="53">
        <v>2.2</v>
      </c>
      <c r="F13" s="54"/>
      <c r="G13" s="55">
        <f>E13*F13</f>
        <v>0</v>
      </c>
    </row>
    <row r="14" spans="1:7" ht="14.25">
      <c r="A14" s="50">
        <v>2</v>
      </c>
      <c r="B14" s="51" t="s">
        <v>444</v>
      </c>
      <c r="C14" s="51" t="s">
        <v>446</v>
      </c>
      <c r="D14" s="52" t="s">
        <v>30</v>
      </c>
      <c r="E14" s="53">
        <v>0.8</v>
      </c>
      <c r="F14" s="54"/>
      <c r="G14" s="55">
        <f aca="true" t="shared" si="0" ref="G14:G29">E14*F14</f>
        <v>0</v>
      </c>
    </row>
    <row r="15" spans="1:7" ht="14.25">
      <c r="A15" s="50">
        <v>3</v>
      </c>
      <c r="B15" s="51" t="s">
        <v>444</v>
      </c>
      <c r="C15" s="51" t="s">
        <v>447</v>
      </c>
      <c r="D15" s="52" t="s">
        <v>65</v>
      </c>
      <c r="E15" s="53">
        <v>0.16</v>
      </c>
      <c r="F15" s="54"/>
      <c r="G15" s="55">
        <f t="shared" si="0"/>
        <v>0</v>
      </c>
    </row>
    <row r="16" spans="1:7" ht="29.25" thickBot="1">
      <c r="A16" s="50">
        <v>4</v>
      </c>
      <c r="B16" s="51" t="s">
        <v>444</v>
      </c>
      <c r="C16" s="51" t="s">
        <v>448</v>
      </c>
      <c r="D16" s="52" t="s">
        <v>65</v>
      </c>
      <c r="E16" s="53">
        <v>2</v>
      </c>
      <c r="F16" s="54"/>
      <c r="G16" s="207">
        <f t="shared" si="0"/>
        <v>0</v>
      </c>
    </row>
    <row r="17" spans="1:7" ht="15.75" thickBot="1" thickTop="1">
      <c r="A17" s="44" t="s">
        <v>21</v>
      </c>
      <c r="B17" s="45" t="s">
        <v>22</v>
      </c>
      <c r="C17" s="45" t="s">
        <v>449</v>
      </c>
      <c r="D17" s="46" t="s">
        <v>24</v>
      </c>
      <c r="E17" s="47" t="s">
        <v>25</v>
      </c>
      <c r="F17" s="48" t="s">
        <v>26</v>
      </c>
      <c r="G17" s="209" t="s">
        <v>27</v>
      </c>
    </row>
    <row r="18" spans="1:7" ht="15" thickTop="1">
      <c r="A18" s="63">
        <v>5</v>
      </c>
      <c r="B18" s="51" t="s">
        <v>444</v>
      </c>
      <c r="C18" s="64" t="s">
        <v>450</v>
      </c>
      <c r="D18" s="65" t="s">
        <v>53</v>
      </c>
      <c r="E18" s="66">
        <v>2</v>
      </c>
      <c r="F18" s="67"/>
      <c r="G18" s="208">
        <f t="shared" si="0"/>
        <v>0</v>
      </c>
    </row>
    <row r="19" spans="1:7" ht="14.25">
      <c r="A19" s="63">
        <v>6</v>
      </c>
      <c r="B19" s="51" t="s">
        <v>444</v>
      </c>
      <c r="C19" s="51" t="s">
        <v>451</v>
      </c>
      <c r="D19" s="68" t="s">
        <v>53</v>
      </c>
      <c r="E19" s="53">
        <v>2</v>
      </c>
      <c r="F19" s="69"/>
      <c r="G19" s="55">
        <f t="shared" si="0"/>
        <v>0</v>
      </c>
    </row>
    <row r="20" spans="1:7" ht="14.25">
      <c r="A20" s="63">
        <v>7</v>
      </c>
      <c r="B20" s="51" t="s">
        <v>444</v>
      </c>
      <c r="C20" s="51" t="s">
        <v>452</v>
      </c>
      <c r="D20" s="70" t="s">
        <v>53</v>
      </c>
      <c r="E20" s="53">
        <v>2</v>
      </c>
      <c r="F20" s="147"/>
      <c r="G20" s="55">
        <f t="shared" si="0"/>
        <v>0</v>
      </c>
    </row>
    <row r="21" spans="1:7" ht="14.25">
      <c r="A21" s="63">
        <v>8</v>
      </c>
      <c r="B21" s="51" t="s">
        <v>444</v>
      </c>
      <c r="C21" s="51" t="s">
        <v>453</v>
      </c>
      <c r="D21" s="70" t="s">
        <v>53</v>
      </c>
      <c r="E21" s="53">
        <v>2</v>
      </c>
      <c r="F21" s="147"/>
      <c r="G21" s="55">
        <f t="shared" si="0"/>
        <v>0</v>
      </c>
    </row>
    <row r="22" spans="1:7" ht="14.25">
      <c r="A22" s="63">
        <v>9</v>
      </c>
      <c r="B22" s="51" t="s">
        <v>444</v>
      </c>
      <c r="C22" s="51" t="s">
        <v>454</v>
      </c>
      <c r="D22" s="70" t="s">
        <v>312</v>
      </c>
      <c r="E22" s="53">
        <v>2</v>
      </c>
      <c r="F22" s="147"/>
      <c r="G22" s="55">
        <f t="shared" si="0"/>
        <v>0</v>
      </c>
    </row>
    <row r="23" spans="1:7" ht="14.25">
      <c r="A23" s="63">
        <v>10</v>
      </c>
      <c r="B23" s="51" t="s">
        <v>444</v>
      </c>
      <c r="C23" s="51" t="s">
        <v>455</v>
      </c>
      <c r="D23" s="70" t="s">
        <v>312</v>
      </c>
      <c r="E23" s="53">
        <v>2</v>
      </c>
      <c r="F23" s="147"/>
      <c r="G23" s="55">
        <f t="shared" si="0"/>
        <v>0</v>
      </c>
    </row>
    <row r="24" spans="1:7" ht="14.25">
      <c r="A24" s="63">
        <v>11</v>
      </c>
      <c r="B24" s="51" t="s">
        <v>444</v>
      </c>
      <c r="C24" s="51" t="s">
        <v>456</v>
      </c>
      <c r="D24" s="70" t="s">
        <v>32</v>
      </c>
      <c r="E24" s="53">
        <v>2</v>
      </c>
      <c r="F24" s="147"/>
      <c r="G24" s="55">
        <f t="shared" si="0"/>
        <v>0</v>
      </c>
    </row>
    <row r="25" spans="1:7" ht="14.25">
      <c r="A25" s="63">
        <v>12</v>
      </c>
      <c r="B25" s="51" t="s">
        <v>444</v>
      </c>
      <c r="C25" s="51" t="s">
        <v>457</v>
      </c>
      <c r="D25" s="70" t="s">
        <v>53</v>
      </c>
      <c r="E25" s="53">
        <v>2</v>
      </c>
      <c r="F25" s="147"/>
      <c r="G25" s="55">
        <f t="shared" si="0"/>
        <v>0</v>
      </c>
    </row>
    <row r="26" spans="1:7" ht="28.5">
      <c r="A26" s="63">
        <v>13</v>
      </c>
      <c r="B26" s="51" t="s">
        <v>444</v>
      </c>
      <c r="C26" s="51" t="s">
        <v>458</v>
      </c>
      <c r="D26" s="70" t="s">
        <v>53</v>
      </c>
      <c r="E26" s="53">
        <v>2</v>
      </c>
      <c r="F26" s="147"/>
      <c r="G26" s="55">
        <f t="shared" si="0"/>
        <v>0</v>
      </c>
    </row>
    <row r="27" spans="1:7" ht="28.5">
      <c r="A27" s="63">
        <v>14</v>
      </c>
      <c r="B27" s="51" t="s">
        <v>444</v>
      </c>
      <c r="C27" s="51" t="s">
        <v>459</v>
      </c>
      <c r="D27" s="70" t="s">
        <v>32</v>
      </c>
      <c r="E27" s="53">
        <v>2</v>
      </c>
      <c r="F27" s="147"/>
      <c r="G27" s="55">
        <f t="shared" si="0"/>
        <v>0</v>
      </c>
    </row>
    <row r="28" spans="1:7" ht="14.25">
      <c r="A28" s="63">
        <v>15</v>
      </c>
      <c r="B28" s="51" t="s">
        <v>444</v>
      </c>
      <c r="C28" s="51" t="s">
        <v>460</v>
      </c>
      <c r="D28" s="70" t="s">
        <v>461</v>
      </c>
      <c r="E28" s="53">
        <v>2</v>
      </c>
      <c r="F28" s="147"/>
      <c r="G28" s="55">
        <f t="shared" si="0"/>
        <v>0</v>
      </c>
    </row>
    <row r="29" spans="1:7" ht="15" thickBot="1">
      <c r="A29" s="63">
        <v>16</v>
      </c>
      <c r="B29" s="51" t="s">
        <v>444</v>
      </c>
      <c r="C29" s="51" t="s">
        <v>462</v>
      </c>
      <c r="D29" s="70" t="s">
        <v>32</v>
      </c>
      <c r="E29" s="53">
        <v>2</v>
      </c>
      <c r="F29" s="71"/>
      <c r="G29" s="206">
        <f t="shared" si="0"/>
        <v>0</v>
      </c>
    </row>
    <row r="30" spans="1:7" ht="18.75" thickTop="1">
      <c r="A30" s="96"/>
      <c r="B30" s="97"/>
      <c r="C30" s="216" t="s">
        <v>166</v>
      </c>
      <c r="D30" s="216"/>
      <c r="E30" s="216"/>
      <c r="F30" s="216"/>
      <c r="G30" s="98">
        <f>SUM(G13:G29)</f>
        <v>0</v>
      </c>
    </row>
  </sheetData>
  <sheetProtection/>
  <mergeCells count="1">
    <mergeCell ref="C30:F3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4"/>
  <sheetViews>
    <sheetView zoomScalePageLayoutView="0" workbookViewId="0" topLeftCell="A115">
      <selection activeCell="G134" sqref="G134"/>
    </sheetView>
  </sheetViews>
  <sheetFormatPr defaultColWidth="9.140625" defaultRowHeight="12.75"/>
  <cols>
    <col min="1" max="1" width="7.7109375" style="0" bestFit="1" customWidth="1"/>
    <col min="2" max="2" width="15.7109375" style="0" customWidth="1"/>
    <col min="3" max="3" width="70.28125" style="0" customWidth="1"/>
    <col min="4" max="4" width="6.7109375" style="0" customWidth="1"/>
    <col min="5" max="5" width="13.57421875" style="0" customWidth="1"/>
    <col min="6" max="6" width="11.7109375" style="0" customWidth="1"/>
    <col min="7" max="7" width="17.8515625" style="0" customWidth="1"/>
  </cols>
  <sheetData>
    <row r="1" spans="1:7" ht="14.25">
      <c r="A1" s="32"/>
      <c r="B1" s="33"/>
      <c r="C1" s="33"/>
      <c r="D1" s="34"/>
      <c r="E1" s="35"/>
      <c r="F1" s="36"/>
      <c r="G1" s="36"/>
    </row>
    <row r="2" spans="1:7" ht="20.25">
      <c r="A2" s="32"/>
      <c r="B2" s="33"/>
      <c r="C2" s="37" t="s">
        <v>12</v>
      </c>
      <c r="D2" s="34"/>
      <c r="E2" s="35"/>
      <c r="F2" s="36"/>
      <c r="G2" s="36"/>
    </row>
    <row r="3" spans="1:7" ht="15" thickBot="1">
      <c r="A3" s="32"/>
      <c r="B3" s="33"/>
      <c r="C3" s="33"/>
      <c r="D3" s="34"/>
      <c r="E3" s="35"/>
      <c r="F3" s="36"/>
      <c r="G3" s="36"/>
    </row>
    <row r="4" spans="1:7" ht="15">
      <c r="A4" s="32"/>
      <c r="B4" s="38" t="s">
        <v>13</v>
      </c>
      <c r="C4" s="39" t="s">
        <v>14</v>
      </c>
      <c r="D4" s="34"/>
      <c r="E4" s="35"/>
      <c r="F4" s="36"/>
      <c r="G4" s="36"/>
    </row>
    <row r="5" spans="1:7" ht="15">
      <c r="A5" s="32"/>
      <c r="B5" s="40"/>
      <c r="C5" s="41" t="s">
        <v>15</v>
      </c>
      <c r="D5" s="34"/>
      <c r="E5" s="35"/>
      <c r="F5" s="36"/>
      <c r="G5" s="36"/>
    </row>
    <row r="6" spans="1:7" ht="15">
      <c r="A6" s="32"/>
      <c r="B6" s="40"/>
      <c r="C6" s="41" t="s">
        <v>16</v>
      </c>
      <c r="D6" s="34"/>
      <c r="E6" s="35"/>
      <c r="F6" s="36"/>
      <c r="G6" s="36"/>
    </row>
    <row r="7" spans="1:7" ht="30">
      <c r="A7" s="32"/>
      <c r="B7" s="40" t="s">
        <v>17</v>
      </c>
      <c r="C7" s="41" t="s">
        <v>18</v>
      </c>
      <c r="D7" s="34"/>
      <c r="E7" s="35"/>
      <c r="F7" s="36"/>
      <c r="G7" s="36"/>
    </row>
    <row r="8" spans="1:7" ht="15.75" thickBot="1">
      <c r="A8" s="32"/>
      <c r="B8" s="42" t="s">
        <v>19</v>
      </c>
      <c r="C8" s="43" t="s">
        <v>20</v>
      </c>
      <c r="D8" s="34"/>
      <c r="E8" s="35"/>
      <c r="F8" s="36"/>
      <c r="G8" s="36"/>
    </row>
    <row r="9" spans="1:7" ht="14.25">
      <c r="A9" s="32"/>
      <c r="B9" s="33"/>
      <c r="C9" s="33"/>
      <c r="D9" s="34"/>
      <c r="E9" s="35"/>
      <c r="F9" s="36"/>
      <c r="G9" s="36"/>
    </row>
    <row r="10" spans="1:7" ht="15" thickBot="1">
      <c r="A10" s="32"/>
      <c r="B10" s="33"/>
      <c r="C10" s="33"/>
      <c r="D10" s="34"/>
      <c r="E10" s="35"/>
      <c r="F10" s="36"/>
      <c r="G10" s="36"/>
    </row>
    <row r="11" spans="1:7" ht="15.75" thickBot="1" thickTop="1">
      <c r="A11" s="44" t="s">
        <v>21</v>
      </c>
      <c r="B11" s="45" t="s">
        <v>22</v>
      </c>
      <c r="C11" s="45" t="s">
        <v>23</v>
      </c>
      <c r="D11" s="46" t="s">
        <v>24</v>
      </c>
      <c r="E11" s="47" t="s">
        <v>25</v>
      </c>
      <c r="F11" s="48" t="s">
        <v>26</v>
      </c>
      <c r="G11" s="49" t="s">
        <v>27</v>
      </c>
    </row>
    <row r="12" spans="1:7" ht="43.5" thickTop="1">
      <c r="A12" s="50">
        <v>1</v>
      </c>
      <c r="B12" s="51" t="s">
        <v>28</v>
      </c>
      <c r="C12" s="51" t="s">
        <v>29</v>
      </c>
      <c r="D12" s="52" t="s">
        <v>30</v>
      </c>
      <c r="E12" s="53">
        <v>10600</v>
      </c>
      <c r="F12" s="148"/>
      <c r="G12" s="149">
        <f>E12*F12</f>
        <v>0</v>
      </c>
    </row>
    <row r="13" spans="1:7" ht="28.5">
      <c r="A13" s="50">
        <v>2</v>
      </c>
      <c r="B13" s="51" t="s">
        <v>28</v>
      </c>
      <c r="C13" s="51" t="s">
        <v>31</v>
      </c>
      <c r="D13" s="52" t="s">
        <v>32</v>
      </c>
      <c r="E13" s="53">
        <v>530</v>
      </c>
      <c r="F13" s="148"/>
      <c r="G13" s="149">
        <f aca="true" t="shared" si="0" ref="G13:G34">E13*F13</f>
        <v>0</v>
      </c>
    </row>
    <row r="14" spans="1:7" ht="14.25">
      <c r="A14" s="50">
        <v>3</v>
      </c>
      <c r="B14" s="51" t="s">
        <v>33</v>
      </c>
      <c r="C14" s="51" t="s">
        <v>34</v>
      </c>
      <c r="D14" s="52" t="s">
        <v>30</v>
      </c>
      <c r="E14" s="53">
        <v>30</v>
      </c>
      <c r="F14" s="148"/>
      <c r="G14" s="149">
        <f t="shared" si="0"/>
        <v>0</v>
      </c>
    </row>
    <row r="15" spans="1:7" ht="42.75">
      <c r="A15" s="50">
        <v>4</v>
      </c>
      <c r="B15" s="51" t="s">
        <v>28</v>
      </c>
      <c r="C15" s="51" t="s">
        <v>35</v>
      </c>
      <c r="D15" s="52" t="s">
        <v>32</v>
      </c>
      <c r="E15" s="53">
        <v>34</v>
      </c>
      <c r="F15" s="148"/>
      <c r="G15" s="149">
        <f t="shared" si="0"/>
        <v>0</v>
      </c>
    </row>
    <row r="16" spans="1:7" ht="57">
      <c r="A16" s="50">
        <v>5</v>
      </c>
      <c r="B16" s="51" t="s">
        <v>28</v>
      </c>
      <c r="C16" s="51" t="s">
        <v>36</v>
      </c>
      <c r="D16" s="52" t="s">
        <v>32</v>
      </c>
      <c r="E16" s="53">
        <v>47</v>
      </c>
      <c r="F16" s="148"/>
      <c r="G16" s="149">
        <f t="shared" si="0"/>
        <v>0</v>
      </c>
    </row>
    <row r="17" spans="1:7" ht="42.75">
      <c r="A17" s="50">
        <v>6</v>
      </c>
      <c r="B17" s="51" t="s">
        <v>28</v>
      </c>
      <c r="C17" s="51" t="s">
        <v>37</v>
      </c>
      <c r="D17" s="52" t="s">
        <v>32</v>
      </c>
      <c r="E17" s="53">
        <v>36</v>
      </c>
      <c r="F17" s="148"/>
      <c r="G17" s="149">
        <f t="shared" si="0"/>
        <v>0</v>
      </c>
    </row>
    <row r="18" spans="1:7" ht="42.75">
      <c r="A18" s="50">
        <v>7</v>
      </c>
      <c r="B18" s="51" t="s">
        <v>28</v>
      </c>
      <c r="C18" s="51" t="s">
        <v>38</v>
      </c>
      <c r="D18" s="52" t="s">
        <v>32</v>
      </c>
      <c r="E18" s="53">
        <v>47</v>
      </c>
      <c r="F18" s="148"/>
      <c r="G18" s="149">
        <f t="shared" si="0"/>
        <v>0</v>
      </c>
    </row>
    <row r="19" spans="1:7" ht="57">
      <c r="A19" s="50">
        <v>8</v>
      </c>
      <c r="B19" s="51" t="s">
        <v>28</v>
      </c>
      <c r="C19" s="51" t="s">
        <v>466</v>
      </c>
      <c r="D19" s="52" t="s">
        <v>32</v>
      </c>
      <c r="E19" s="53">
        <v>94</v>
      </c>
      <c r="F19" s="148"/>
      <c r="G19" s="149">
        <f t="shared" si="0"/>
        <v>0</v>
      </c>
    </row>
    <row r="20" spans="1:7" ht="42.75">
      <c r="A20" s="50">
        <v>9</v>
      </c>
      <c r="B20" s="51" t="s">
        <v>28</v>
      </c>
      <c r="C20" s="51" t="s">
        <v>39</v>
      </c>
      <c r="D20" s="52" t="s">
        <v>32</v>
      </c>
      <c r="E20" s="53">
        <v>42</v>
      </c>
      <c r="F20" s="148"/>
      <c r="G20" s="149">
        <f t="shared" si="0"/>
        <v>0</v>
      </c>
    </row>
    <row r="21" spans="1:7" ht="42.75">
      <c r="A21" s="50">
        <v>10</v>
      </c>
      <c r="B21" s="51" t="s">
        <v>28</v>
      </c>
      <c r="C21" s="51" t="s">
        <v>40</v>
      </c>
      <c r="D21" s="52" t="s">
        <v>32</v>
      </c>
      <c r="E21" s="53">
        <v>4</v>
      </c>
      <c r="F21" s="148"/>
      <c r="G21" s="149">
        <f t="shared" si="0"/>
        <v>0</v>
      </c>
    </row>
    <row r="22" spans="1:7" ht="42.75">
      <c r="A22" s="50">
        <v>11</v>
      </c>
      <c r="B22" s="51" t="s">
        <v>28</v>
      </c>
      <c r="C22" s="51" t="s">
        <v>41</v>
      </c>
      <c r="D22" s="52" t="s">
        <v>32</v>
      </c>
      <c r="E22" s="53">
        <v>6</v>
      </c>
      <c r="F22" s="148"/>
      <c r="G22" s="149">
        <f t="shared" si="0"/>
        <v>0</v>
      </c>
    </row>
    <row r="23" spans="1:7" ht="42.75">
      <c r="A23" s="50">
        <v>12</v>
      </c>
      <c r="B23" s="51" t="s">
        <v>28</v>
      </c>
      <c r="C23" s="51" t="s">
        <v>42</v>
      </c>
      <c r="D23" s="52" t="s">
        <v>32</v>
      </c>
      <c r="E23" s="53">
        <v>15</v>
      </c>
      <c r="F23" s="148"/>
      <c r="G23" s="149">
        <f t="shared" si="0"/>
        <v>0</v>
      </c>
    </row>
    <row r="24" spans="1:7" ht="42.75">
      <c r="A24" s="50">
        <v>13</v>
      </c>
      <c r="B24" s="51" t="s">
        <v>28</v>
      </c>
      <c r="C24" s="51" t="s">
        <v>43</v>
      </c>
      <c r="D24" s="52" t="s">
        <v>32</v>
      </c>
      <c r="E24" s="53">
        <v>26</v>
      </c>
      <c r="F24" s="148"/>
      <c r="G24" s="149">
        <f t="shared" si="0"/>
        <v>0</v>
      </c>
    </row>
    <row r="25" spans="1:7" ht="42.75">
      <c r="A25" s="50">
        <v>14</v>
      </c>
      <c r="B25" s="51" t="s">
        <v>28</v>
      </c>
      <c r="C25" s="51" t="s">
        <v>44</v>
      </c>
      <c r="D25" s="52" t="s">
        <v>32</v>
      </c>
      <c r="E25" s="53">
        <v>30</v>
      </c>
      <c r="F25" s="148"/>
      <c r="G25" s="149">
        <f t="shared" si="0"/>
        <v>0</v>
      </c>
    </row>
    <row r="26" spans="1:7" ht="42.75">
      <c r="A26" s="50">
        <v>15</v>
      </c>
      <c r="B26" s="51" t="s">
        <v>28</v>
      </c>
      <c r="C26" s="51" t="s">
        <v>45</v>
      </c>
      <c r="D26" s="52" t="s">
        <v>32</v>
      </c>
      <c r="E26" s="53">
        <v>30</v>
      </c>
      <c r="F26" s="148"/>
      <c r="G26" s="149">
        <f t="shared" si="0"/>
        <v>0</v>
      </c>
    </row>
    <row r="27" spans="1:7" ht="42.75">
      <c r="A27" s="50">
        <v>16</v>
      </c>
      <c r="B27" s="51" t="s">
        <v>28</v>
      </c>
      <c r="C27" s="51" t="s">
        <v>46</v>
      </c>
      <c r="D27" s="52" t="s">
        <v>32</v>
      </c>
      <c r="E27" s="53">
        <v>30</v>
      </c>
      <c r="F27" s="148"/>
      <c r="G27" s="149">
        <f t="shared" si="0"/>
        <v>0</v>
      </c>
    </row>
    <row r="28" spans="1:7" ht="42.75">
      <c r="A28" s="50">
        <v>17</v>
      </c>
      <c r="B28" s="51" t="s">
        <v>28</v>
      </c>
      <c r="C28" s="51" t="s">
        <v>47</v>
      </c>
      <c r="D28" s="52" t="s">
        <v>32</v>
      </c>
      <c r="E28" s="53">
        <v>40</v>
      </c>
      <c r="F28" s="148"/>
      <c r="G28" s="149">
        <f t="shared" si="0"/>
        <v>0</v>
      </c>
    </row>
    <row r="29" spans="1:7" ht="42.75">
      <c r="A29" s="50">
        <v>18</v>
      </c>
      <c r="B29" s="51" t="s">
        <v>28</v>
      </c>
      <c r="C29" s="51" t="s">
        <v>48</v>
      </c>
      <c r="D29" s="52" t="s">
        <v>32</v>
      </c>
      <c r="E29" s="53">
        <v>15</v>
      </c>
      <c r="F29" s="148"/>
      <c r="G29" s="149">
        <f t="shared" si="0"/>
        <v>0</v>
      </c>
    </row>
    <row r="30" spans="1:7" ht="42.75">
      <c r="A30" s="50">
        <v>19</v>
      </c>
      <c r="B30" s="51" t="s">
        <v>28</v>
      </c>
      <c r="C30" s="51" t="s">
        <v>49</v>
      </c>
      <c r="D30" s="52" t="s">
        <v>32</v>
      </c>
      <c r="E30" s="53">
        <v>21</v>
      </c>
      <c r="F30" s="148"/>
      <c r="G30" s="149">
        <f t="shared" si="0"/>
        <v>0</v>
      </c>
    </row>
    <row r="31" spans="1:7" ht="42.75">
      <c r="A31" s="50">
        <v>20</v>
      </c>
      <c r="B31" s="51" t="s">
        <v>28</v>
      </c>
      <c r="C31" s="51" t="s">
        <v>50</v>
      </c>
      <c r="D31" s="52" t="s">
        <v>32</v>
      </c>
      <c r="E31" s="53">
        <v>18</v>
      </c>
      <c r="F31" s="148"/>
      <c r="G31" s="149">
        <f t="shared" si="0"/>
        <v>0</v>
      </c>
    </row>
    <row r="32" spans="1:7" ht="42.75">
      <c r="A32" s="50">
        <v>21</v>
      </c>
      <c r="B32" s="51" t="s">
        <v>28</v>
      </c>
      <c r="C32" s="51" t="s">
        <v>51</v>
      </c>
      <c r="D32" s="52" t="s">
        <v>32</v>
      </c>
      <c r="E32" s="53">
        <v>67</v>
      </c>
      <c r="F32" s="148"/>
      <c r="G32" s="149">
        <f t="shared" si="0"/>
        <v>0</v>
      </c>
    </row>
    <row r="33" spans="1:7" ht="14.25">
      <c r="A33" s="50">
        <v>22</v>
      </c>
      <c r="B33" s="51" t="s">
        <v>28</v>
      </c>
      <c r="C33" s="51" t="s">
        <v>52</v>
      </c>
      <c r="D33" s="52" t="s">
        <v>53</v>
      </c>
      <c r="E33" s="53">
        <v>2</v>
      </c>
      <c r="F33" s="148"/>
      <c r="G33" s="149">
        <f t="shared" si="0"/>
        <v>0</v>
      </c>
    </row>
    <row r="34" spans="1:7" ht="15" thickBot="1">
      <c r="A34" s="50">
        <v>23</v>
      </c>
      <c r="B34" s="51" t="s">
        <v>28</v>
      </c>
      <c r="C34" s="51" t="s">
        <v>54</v>
      </c>
      <c r="D34" s="52" t="s">
        <v>32</v>
      </c>
      <c r="E34" s="53">
        <v>170</v>
      </c>
      <c r="F34" s="148"/>
      <c r="G34" s="149">
        <f t="shared" si="0"/>
        <v>0</v>
      </c>
    </row>
    <row r="35" spans="1:7" ht="15.75" thickBot="1" thickTop="1">
      <c r="A35" s="56"/>
      <c r="B35" s="57"/>
      <c r="C35" s="58" t="s">
        <v>55</v>
      </c>
      <c r="D35" s="59"/>
      <c r="E35" s="60"/>
      <c r="F35" s="61" t="s">
        <v>56</v>
      </c>
      <c r="G35" s="62">
        <f>SUM(G12:G34)</f>
        <v>0</v>
      </c>
    </row>
    <row r="36" spans="1:7" ht="15.75" thickBot="1" thickTop="1">
      <c r="A36" s="44" t="s">
        <v>21</v>
      </c>
      <c r="B36" s="45" t="s">
        <v>22</v>
      </c>
      <c r="C36" s="45" t="s">
        <v>57</v>
      </c>
      <c r="D36" s="46" t="s">
        <v>24</v>
      </c>
      <c r="E36" s="47" t="s">
        <v>25</v>
      </c>
      <c r="F36" s="48" t="s">
        <v>26</v>
      </c>
      <c r="G36" s="49" t="s">
        <v>27</v>
      </c>
    </row>
    <row r="37" spans="1:7" ht="15" thickTop="1">
      <c r="A37" s="63">
        <v>24</v>
      </c>
      <c r="B37" s="51" t="s">
        <v>58</v>
      </c>
      <c r="C37" s="64" t="s">
        <v>59</v>
      </c>
      <c r="D37" s="65" t="s">
        <v>60</v>
      </c>
      <c r="E37" s="66">
        <v>1.08</v>
      </c>
      <c r="F37" s="150"/>
      <c r="G37" s="151">
        <f>E37*F37</f>
        <v>0</v>
      </c>
    </row>
    <row r="38" spans="1:7" ht="57">
      <c r="A38" s="63">
        <v>25</v>
      </c>
      <c r="B38" s="51" t="s">
        <v>61</v>
      </c>
      <c r="C38" s="51" t="s">
        <v>62</v>
      </c>
      <c r="D38" s="68" t="s">
        <v>30</v>
      </c>
      <c r="E38" s="53">
        <v>12500</v>
      </c>
      <c r="F38" s="152"/>
      <c r="G38" s="149">
        <f>E38*F38</f>
        <v>0</v>
      </c>
    </row>
    <row r="39" spans="1:7" ht="57">
      <c r="A39" s="63">
        <v>26</v>
      </c>
      <c r="B39" s="51" t="s">
        <v>63</v>
      </c>
      <c r="C39" s="51" t="s">
        <v>64</v>
      </c>
      <c r="D39" s="70" t="s">
        <v>65</v>
      </c>
      <c r="E39" s="53">
        <v>3600</v>
      </c>
      <c r="F39" s="153"/>
      <c r="G39" s="149">
        <f>E39*F39</f>
        <v>0</v>
      </c>
    </row>
    <row r="40" spans="1:7" ht="15" thickBot="1">
      <c r="A40" s="63">
        <v>27</v>
      </c>
      <c r="B40" s="51"/>
      <c r="C40" s="51" t="s">
        <v>66</v>
      </c>
      <c r="D40" s="70" t="s">
        <v>65</v>
      </c>
      <c r="E40" s="53">
        <v>680</v>
      </c>
      <c r="F40" s="153"/>
      <c r="G40" s="154">
        <f>E40*F40</f>
        <v>0</v>
      </c>
    </row>
    <row r="41" spans="1:7" ht="15.75" thickBot="1" thickTop="1">
      <c r="A41" s="56"/>
      <c r="B41" s="57"/>
      <c r="C41" s="58" t="s">
        <v>67</v>
      </c>
      <c r="D41" s="59"/>
      <c r="E41" s="60"/>
      <c r="F41" s="61" t="s">
        <v>56</v>
      </c>
      <c r="G41" s="62">
        <f>SUM(G37:G40)</f>
        <v>0</v>
      </c>
    </row>
    <row r="42" spans="1:7" ht="15.75" thickBot="1" thickTop="1">
      <c r="A42" s="44" t="s">
        <v>21</v>
      </c>
      <c r="B42" s="45" t="s">
        <v>22</v>
      </c>
      <c r="C42" s="45" t="s">
        <v>68</v>
      </c>
      <c r="D42" s="46" t="s">
        <v>24</v>
      </c>
      <c r="E42" s="47" t="s">
        <v>25</v>
      </c>
      <c r="F42" s="48" t="s">
        <v>26</v>
      </c>
      <c r="G42" s="49" t="s">
        <v>27</v>
      </c>
    </row>
    <row r="43" spans="1:7" ht="143.25" thickTop="1">
      <c r="A43" s="63">
        <v>28</v>
      </c>
      <c r="B43" s="51" t="s">
        <v>69</v>
      </c>
      <c r="C43" s="72" t="s">
        <v>70</v>
      </c>
      <c r="D43" s="52" t="s">
        <v>65</v>
      </c>
      <c r="E43" s="53">
        <v>330</v>
      </c>
      <c r="F43" s="148"/>
      <c r="G43" s="149">
        <f>E43*F43</f>
        <v>0</v>
      </c>
    </row>
    <row r="44" spans="1:7" ht="14.25">
      <c r="A44" s="63">
        <v>29</v>
      </c>
      <c r="B44" s="51" t="s">
        <v>69</v>
      </c>
      <c r="C44" s="73" t="s">
        <v>71</v>
      </c>
      <c r="D44" s="74" t="s">
        <v>32</v>
      </c>
      <c r="E44" s="75">
        <v>1130</v>
      </c>
      <c r="F44" s="155"/>
      <c r="G44" s="149">
        <f aca="true" t="shared" si="1" ref="G44:G51">E44*F44</f>
        <v>0</v>
      </c>
    </row>
    <row r="45" spans="1:7" ht="14.25">
      <c r="A45" s="63">
        <v>30</v>
      </c>
      <c r="B45" s="51" t="s">
        <v>69</v>
      </c>
      <c r="C45" s="51" t="s">
        <v>72</v>
      </c>
      <c r="D45" s="52" t="s">
        <v>32</v>
      </c>
      <c r="E45" s="53">
        <v>880</v>
      </c>
      <c r="F45" s="155"/>
      <c r="G45" s="149">
        <f t="shared" si="1"/>
        <v>0</v>
      </c>
    </row>
    <row r="46" spans="1:7" ht="14.25">
      <c r="A46" s="63">
        <v>31</v>
      </c>
      <c r="B46" s="51" t="s">
        <v>69</v>
      </c>
      <c r="C46" s="51" t="s">
        <v>73</v>
      </c>
      <c r="D46" s="52" t="s">
        <v>32</v>
      </c>
      <c r="E46" s="53">
        <v>740</v>
      </c>
      <c r="F46" s="155"/>
      <c r="G46" s="149">
        <f t="shared" si="1"/>
        <v>0</v>
      </c>
    </row>
    <row r="47" spans="1:7" ht="14.25">
      <c r="A47" s="63">
        <v>32</v>
      </c>
      <c r="B47" s="51" t="s">
        <v>69</v>
      </c>
      <c r="C47" s="51" t="s">
        <v>74</v>
      </c>
      <c r="D47" s="52" t="s">
        <v>32</v>
      </c>
      <c r="E47" s="53">
        <v>44</v>
      </c>
      <c r="F47" s="155"/>
      <c r="G47" s="149">
        <f t="shared" si="1"/>
        <v>0</v>
      </c>
    </row>
    <row r="48" spans="1:7" ht="14.25">
      <c r="A48" s="63">
        <v>33</v>
      </c>
      <c r="B48" s="51" t="s">
        <v>69</v>
      </c>
      <c r="C48" s="51" t="s">
        <v>75</v>
      </c>
      <c r="D48" s="52" t="s">
        <v>32</v>
      </c>
      <c r="E48" s="53">
        <v>632</v>
      </c>
      <c r="F48" s="156"/>
      <c r="G48" s="149">
        <f t="shared" si="1"/>
        <v>0</v>
      </c>
    </row>
    <row r="49" spans="1:7" ht="28.5">
      <c r="A49" s="63">
        <v>34</v>
      </c>
      <c r="B49" s="51" t="s">
        <v>76</v>
      </c>
      <c r="C49" s="76" t="s">
        <v>77</v>
      </c>
      <c r="D49" s="77" t="s">
        <v>32</v>
      </c>
      <c r="E49" s="66">
        <v>3000</v>
      </c>
      <c r="F49" s="153"/>
      <c r="G49" s="149">
        <f t="shared" si="1"/>
        <v>0</v>
      </c>
    </row>
    <row r="50" spans="1:7" ht="14.25">
      <c r="A50" s="63">
        <v>35</v>
      </c>
      <c r="B50" s="51" t="s">
        <v>78</v>
      </c>
      <c r="C50" s="76" t="s">
        <v>79</v>
      </c>
      <c r="D50" s="77" t="s">
        <v>30</v>
      </c>
      <c r="E50" s="66">
        <v>8</v>
      </c>
      <c r="F50" s="153"/>
      <c r="G50" s="149">
        <f t="shared" si="1"/>
        <v>0</v>
      </c>
    </row>
    <row r="51" spans="1:7" ht="15" thickBot="1">
      <c r="A51" s="63">
        <v>36</v>
      </c>
      <c r="B51" s="51" t="s">
        <v>80</v>
      </c>
      <c r="C51" s="76" t="s">
        <v>81</v>
      </c>
      <c r="D51" s="77" t="s">
        <v>32</v>
      </c>
      <c r="E51" s="66">
        <v>74</v>
      </c>
      <c r="F51" s="153"/>
      <c r="G51" s="149">
        <f t="shared" si="1"/>
        <v>0</v>
      </c>
    </row>
    <row r="52" spans="1:7" ht="15.75" thickBot="1" thickTop="1">
      <c r="A52" s="56"/>
      <c r="B52" s="57"/>
      <c r="C52" s="58" t="s">
        <v>82</v>
      </c>
      <c r="D52" s="59"/>
      <c r="E52" s="60"/>
      <c r="F52" s="61" t="s">
        <v>56</v>
      </c>
      <c r="G52" s="62">
        <f>SUM(G43:G51)</f>
        <v>0</v>
      </c>
    </row>
    <row r="53" spans="1:7" ht="15.75" thickBot="1" thickTop="1">
      <c r="A53" s="44" t="s">
        <v>21</v>
      </c>
      <c r="B53" s="45" t="s">
        <v>22</v>
      </c>
      <c r="C53" s="45" t="s">
        <v>83</v>
      </c>
      <c r="D53" s="46" t="s">
        <v>24</v>
      </c>
      <c r="E53" s="47" t="s">
        <v>25</v>
      </c>
      <c r="F53" s="48" t="s">
        <v>26</v>
      </c>
      <c r="G53" s="49" t="s">
        <v>27</v>
      </c>
    </row>
    <row r="54" spans="1:7" ht="15" thickTop="1">
      <c r="A54" s="50">
        <v>37</v>
      </c>
      <c r="B54" s="51" t="s">
        <v>84</v>
      </c>
      <c r="C54" s="64" t="s">
        <v>85</v>
      </c>
      <c r="D54" s="52" t="s">
        <v>30</v>
      </c>
      <c r="E54" s="66">
        <v>7250</v>
      </c>
      <c r="F54" s="148"/>
      <c r="G54" s="149">
        <f aca="true" t="shared" si="2" ref="G54:G59">E54*F54</f>
        <v>0</v>
      </c>
    </row>
    <row r="55" spans="1:7" ht="28.5">
      <c r="A55" s="50">
        <v>38</v>
      </c>
      <c r="B55" s="51" t="s">
        <v>86</v>
      </c>
      <c r="C55" s="51" t="s">
        <v>87</v>
      </c>
      <c r="D55" s="52" t="s">
        <v>30</v>
      </c>
      <c r="E55" s="66">
        <v>7250</v>
      </c>
      <c r="F55" s="148"/>
      <c r="G55" s="149">
        <f t="shared" si="2"/>
        <v>0</v>
      </c>
    </row>
    <row r="56" spans="1:7" ht="28.5">
      <c r="A56" s="50">
        <v>39</v>
      </c>
      <c r="B56" s="51" t="s">
        <v>88</v>
      </c>
      <c r="C56" s="51" t="s">
        <v>89</v>
      </c>
      <c r="D56" s="52" t="s">
        <v>30</v>
      </c>
      <c r="E56" s="53">
        <v>6790</v>
      </c>
      <c r="F56" s="148"/>
      <c r="G56" s="149">
        <f t="shared" si="2"/>
        <v>0</v>
      </c>
    </row>
    <row r="57" spans="1:7" ht="14.25">
      <c r="A57" s="50">
        <v>40</v>
      </c>
      <c r="B57" s="51" t="s">
        <v>88</v>
      </c>
      <c r="C57" s="51" t="s">
        <v>90</v>
      </c>
      <c r="D57" s="52" t="s">
        <v>30</v>
      </c>
      <c r="E57" s="53">
        <v>6790</v>
      </c>
      <c r="F57" s="148"/>
      <c r="G57" s="149">
        <f t="shared" si="2"/>
        <v>0</v>
      </c>
    </row>
    <row r="58" spans="1:7" ht="14.25">
      <c r="A58" s="50">
        <v>41</v>
      </c>
      <c r="B58" s="51" t="s">
        <v>91</v>
      </c>
      <c r="C58" s="51" t="s">
        <v>92</v>
      </c>
      <c r="D58" s="52" t="s">
        <v>30</v>
      </c>
      <c r="E58" s="53">
        <v>6790</v>
      </c>
      <c r="F58" s="148"/>
      <c r="G58" s="149">
        <f t="shared" si="2"/>
        <v>0</v>
      </c>
    </row>
    <row r="59" spans="1:7" ht="29.25" thickBot="1">
      <c r="A59" s="50">
        <v>42</v>
      </c>
      <c r="B59" s="51" t="s">
        <v>93</v>
      </c>
      <c r="C59" s="51" t="s">
        <v>94</v>
      </c>
      <c r="D59" s="52" t="s">
        <v>30</v>
      </c>
      <c r="E59" s="53">
        <v>6790</v>
      </c>
      <c r="F59" s="148"/>
      <c r="G59" s="149">
        <f t="shared" si="2"/>
        <v>0</v>
      </c>
    </row>
    <row r="60" spans="1:7" ht="15.75" thickBot="1" thickTop="1">
      <c r="A60" s="56"/>
      <c r="B60" s="57"/>
      <c r="C60" s="58" t="s">
        <v>95</v>
      </c>
      <c r="D60" s="59"/>
      <c r="E60" s="78"/>
      <c r="F60" s="61" t="s">
        <v>56</v>
      </c>
      <c r="G60" s="79">
        <f>SUM(G54:G59)</f>
        <v>0</v>
      </c>
    </row>
    <row r="61" spans="1:7" ht="15.75" thickBot="1" thickTop="1">
      <c r="A61" s="44" t="s">
        <v>21</v>
      </c>
      <c r="B61" s="45" t="s">
        <v>22</v>
      </c>
      <c r="C61" s="45" t="s">
        <v>96</v>
      </c>
      <c r="D61" s="46" t="s">
        <v>24</v>
      </c>
      <c r="E61" s="47" t="s">
        <v>25</v>
      </c>
      <c r="F61" s="48" t="s">
        <v>26</v>
      </c>
      <c r="G61" s="49" t="s">
        <v>27</v>
      </c>
    </row>
    <row r="62" spans="1:7" ht="15" thickTop="1">
      <c r="A62" s="50">
        <v>43</v>
      </c>
      <c r="B62" s="51" t="s">
        <v>84</v>
      </c>
      <c r="C62" s="64" t="s">
        <v>97</v>
      </c>
      <c r="D62" s="52" t="s">
        <v>30</v>
      </c>
      <c r="E62" s="53">
        <v>3890</v>
      </c>
      <c r="F62" s="148"/>
      <c r="G62" s="149">
        <f>E62*F62</f>
        <v>0</v>
      </c>
    </row>
    <row r="63" spans="1:7" ht="28.5">
      <c r="A63" s="50">
        <v>44</v>
      </c>
      <c r="B63" s="51" t="s">
        <v>98</v>
      </c>
      <c r="C63" s="51" t="s">
        <v>99</v>
      </c>
      <c r="D63" s="52" t="s">
        <v>30</v>
      </c>
      <c r="E63" s="66">
        <v>3890</v>
      </c>
      <c r="F63" s="148"/>
      <c r="G63" s="149">
        <f>E63*F63</f>
        <v>0</v>
      </c>
    </row>
    <row r="64" spans="1:7" ht="28.5">
      <c r="A64" s="50">
        <v>45</v>
      </c>
      <c r="B64" s="51" t="s">
        <v>86</v>
      </c>
      <c r="C64" s="51" t="s">
        <v>100</v>
      </c>
      <c r="D64" s="52" t="s">
        <v>30</v>
      </c>
      <c r="E64" s="53">
        <v>4196</v>
      </c>
      <c r="F64" s="148"/>
      <c r="G64" s="149">
        <f>E64*F64</f>
        <v>0</v>
      </c>
    </row>
    <row r="65" spans="1:7" ht="42.75">
      <c r="A65" s="50">
        <v>46</v>
      </c>
      <c r="B65" s="51" t="s">
        <v>101</v>
      </c>
      <c r="C65" s="51" t="s">
        <v>102</v>
      </c>
      <c r="D65" s="52" t="s">
        <v>30</v>
      </c>
      <c r="E65" s="53">
        <v>946</v>
      </c>
      <c r="F65" s="148"/>
      <c r="G65" s="149">
        <f>E65*F65</f>
        <v>0</v>
      </c>
    </row>
    <row r="66" spans="1:7" ht="43.5" thickBot="1">
      <c r="A66" s="50">
        <v>47</v>
      </c>
      <c r="B66" s="51" t="s">
        <v>103</v>
      </c>
      <c r="C66" s="51" t="s">
        <v>104</v>
      </c>
      <c r="D66" s="52" t="s">
        <v>30</v>
      </c>
      <c r="E66" s="53">
        <v>3250</v>
      </c>
      <c r="F66" s="148"/>
      <c r="G66" s="149">
        <f>E66*F66</f>
        <v>0</v>
      </c>
    </row>
    <row r="67" spans="1:7" ht="15.75" thickBot="1" thickTop="1">
      <c r="A67" s="56"/>
      <c r="B67" s="57"/>
      <c r="C67" s="58" t="s">
        <v>105</v>
      </c>
      <c r="D67" s="59"/>
      <c r="E67" s="60"/>
      <c r="F67" s="61" t="s">
        <v>56</v>
      </c>
      <c r="G67" s="62">
        <f>SUM(G62:G66)</f>
        <v>0</v>
      </c>
    </row>
    <row r="68" spans="1:7" ht="15.75" thickBot="1" thickTop="1">
      <c r="A68" s="44" t="s">
        <v>21</v>
      </c>
      <c r="B68" s="45" t="s">
        <v>22</v>
      </c>
      <c r="C68" s="80" t="s">
        <v>106</v>
      </c>
      <c r="D68" s="46" t="s">
        <v>24</v>
      </c>
      <c r="E68" s="47" t="s">
        <v>25</v>
      </c>
      <c r="F68" s="48" t="s">
        <v>26</v>
      </c>
      <c r="G68" s="49" t="s">
        <v>27</v>
      </c>
    </row>
    <row r="69" spans="1:7" ht="15" thickTop="1">
      <c r="A69" s="50">
        <v>48</v>
      </c>
      <c r="B69" s="51" t="s">
        <v>84</v>
      </c>
      <c r="C69" s="64" t="s">
        <v>97</v>
      </c>
      <c r="D69" s="52" t="s">
        <v>30</v>
      </c>
      <c r="E69" s="53">
        <v>1350</v>
      </c>
      <c r="F69" s="148"/>
      <c r="G69" s="149">
        <f>E69*F69</f>
        <v>0</v>
      </c>
    </row>
    <row r="70" spans="1:7" ht="28.5">
      <c r="A70" s="50">
        <v>49</v>
      </c>
      <c r="B70" s="51" t="s">
        <v>98</v>
      </c>
      <c r="C70" s="51" t="s">
        <v>107</v>
      </c>
      <c r="D70" s="52" t="s">
        <v>30</v>
      </c>
      <c r="E70" s="53">
        <v>1350</v>
      </c>
      <c r="F70" s="148"/>
      <c r="G70" s="149">
        <f>E70*F70</f>
        <v>0</v>
      </c>
    </row>
    <row r="71" spans="1:7" ht="28.5">
      <c r="A71" s="50">
        <v>50</v>
      </c>
      <c r="B71" s="51" t="s">
        <v>86</v>
      </c>
      <c r="C71" s="51" t="s">
        <v>108</v>
      </c>
      <c r="D71" s="52" t="s">
        <v>30</v>
      </c>
      <c r="E71" s="53">
        <v>1350</v>
      </c>
      <c r="F71" s="148"/>
      <c r="G71" s="149">
        <f>E71*F71</f>
        <v>0</v>
      </c>
    </row>
    <row r="72" spans="1:7" ht="43.5" thickBot="1">
      <c r="A72" s="50">
        <v>51</v>
      </c>
      <c r="B72" s="51" t="s">
        <v>101</v>
      </c>
      <c r="C72" s="51" t="s">
        <v>109</v>
      </c>
      <c r="D72" s="52" t="s">
        <v>30</v>
      </c>
      <c r="E72" s="53">
        <v>1350</v>
      </c>
      <c r="F72" s="148"/>
      <c r="G72" s="149">
        <f>E72*F72</f>
        <v>0</v>
      </c>
    </row>
    <row r="73" spans="1:7" ht="15.75" thickBot="1" thickTop="1">
      <c r="A73" s="56"/>
      <c r="B73" s="57"/>
      <c r="C73" s="81" t="s">
        <v>110</v>
      </c>
      <c r="D73" s="59"/>
      <c r="E73" s="60"/>
      <c r="F73" s="61" t="s">
        <v>56</v>
      </c>
      <c r="G73" s="62">
        <f>SUM(G69:G72)</f>
        <v>0</v>
      </c>
    </row>
    <row r="74" spans="1:7" ht="15.75" thickBot="1" thickTop="1">
      <c r="A74" s="44" t="s">
        <v>21</v>
      </c>
      <c r="B74" s="45" t="s">
        <v>22</v>
      </c>
      <c r="C74" s="45" t="s">
        <v>111</v>
      </c>
      <c r="D74" s="46" t="s">
        <v>24</v>
      </c>
      <c r="E74" s="47" t="s">
        <v>25</v>
      </c>
      <c r="F74" s="48" t="s">
        <v>26</v>
      </c>
      <c r="G74" s="49" t="s">
        <v>27</v>
      </c>
    </row>
    <row r="75" spans="1:7" ht="15" thickTop="1">
      <c r="A75" s="50">
        <v>52</v>
      </c>
      <c r="B75" s="51" t="s">
        <v>84</v>
      </c>
      <c r="C75" s="64" t="s">
        <v>85</v>
      </c>
      <c r="D75" s="52" t="s">
        <v>30</v>
      </c>
      <c r="E75" s="66">
        <v>1990</v>
      </c>
      <c r="F75" s="148"/>
      <c r="G75" s="149">
        <f>F75*E75</f>
        <v>0</v>
      </c>
    </row>
    <row r="76" spans="1:7" ht="28.5">
      <c r="A76" s="50">
        <v>53</v>
      </c>
      <c r="B76" s="51" t="s">
        <v>98</v>
      </c>
      <c r="C76" s="51" t="s">
        <v>99</v>
      </c>
      <c r="D76" s="52" t="s">
        <v>30</v>
      </c>
      <c r="E76" s="66">
        <v>1990</v>
      </c>
      <c r="F76" s="148"/>
      <c r="G76" s="149">
        <f>F76*E76</f>
        <v>0</v>
      </c>
    </row>
    <row r="77" spans="1:7" ht="28.5">
      <c r="A77" s="50">
        <v>54</v>
      </c>
      <c r="B77" s="51" t="s">
        <v>112</v>
      </c>
      <c r="C77" s="51" t="s">
        <v>113</v>
      </c>
      <c r="D77" s="52" t="s">
        <v>30</v>
      </c>
      <c r="E77" s="53">
        <v>1990</v>
      </c>
      <c r="F77" s="148"/>
      <c r="G77" s="149">
        <f>F77*E77</f>
        <v>0</v>
      </c>
    </row>
    <row r="78" spans="1:7" ht="29.25" thickBot="1">
      <c r="A78" s="50">
        <v>55</v>
      </c>
      <c r="B78" s="51" t="s">
        <v>93</v>
      </c>
      <c r="C78" s="51" t="s">
        <v>114</v>
      </c>
      <c r="D78" s="52" t="s">
        <v>30</v>
      </c>
      <c r="E78" s="53">
        <v>1990</v>
      </c>
      <c r="F78" s="148"/>
      <c r="G78" s="149">
        <f>F78*E78</f>
        <v>0</v>
      </c>
    </row>
    <row r="79" spans="1:7" ht="15.75" thickBot="1" thickTop="1">
      <c r="A79" s="56"/>
      <c r="B79" s="57"/>
      <c r="C79" s="58" t="s">
        <v>115</v>
      </c>
      <c r="D79" s="59"/>
      <c r="E79" s="78"/>
      <c r="F79" s="82" t="s">
        <v>56</v>
      </c>
      <c r="G79" s="83">
        <f>SUM(G75:G78)</f>
        <v>0</v>
      </c>
    </row>
    <row r="80" spans="1:7" ht="15.75" thickBot="1" thickTop="1">
      <c r="A80" s="44" t="s">
        <v>21</v>
      </c>
      <c r="B80" s="45" t="s">
        <v>22</v>
      </c>
      <c r="C80" s="45" t="s">
        <v>116</v>
      </c>
      <c r="D80" s="46" t="s">
        <v>24</v>
      </c>
      <c r="E80" s="47" t="s">
        <v>25</v>
      </c>
      <c r="F80" s="48" t="s">
        <v>26</v>
      </c>
      <c r="G80" s="49" t="s">
        <v>27</v>
      </c>
    </row>
    <row r="81" spans="1:7" ht="15" thickTop="1">
      <c r="A81" s="50">
        <v>56</v>
      </c>
      <c r="B81" s="51" t="s">
        <v>84</v>
      </c>
      <c r="C81" s="64" t="s">
        <v>85</v>
      </c>
      <c r="D81" s="52" t="s">
        <v>30</v>
      </c>
      <c r="E81" s="66">
        <v>155</v>
      </c>
      <c r="F81" s="148"/>
      <c r="G81" s="149">
        <f>E81*F81</f>
        <v>0</v>
      </c>
    </row>
    <row r="82" spans="1:7" ht="28.5">
      <c r="A82" s="50">
        <v>57</v>
      </c>
      <c r="B82" s="51" t="s">
        <v>98</v>
      </c>
      <c r="C82" s="51" t="s">
        <v>117</v>
      </c>
      <c r="D82" s="52" t="s">
        <v>30</v>
      </c>
      <c r="E82" s="66">
        <v>155</v>
      </c>
      <c r="F82" s="148"/>
      <c r="G82" s="149">
        <f>E82*F82</f>
        <v>0</v>
      </c>
    </row>
    <row r="83" spans="1:7" ht="28.5">
      <c r="A83" s="50">
        <v>58</v>
      </c>
      <c r="B83" s="51" t="s">
        <v>86</v>
      </c>
      <c r="C83" s="51" t="s">
        <v>118</v>
      </c>
      <c r="D83" s="52" t="s">
        <v>30</v>
      </c>
      <c r="E83" s="66">
        <v>135</v>
      </c>
      <c r="F83" s="148"/>
      <c r="G83" s="149">
        <f>E83*F83</f>
        <v>0</v>
      </c>
    </row>
    <row r="84" spans="1:7" ht="43.5" thickBot="1">
      <c r="A84" s="50">
        <v>59</v>
      </c>
      <c r="B84" s="51" t="s">
        <v>101</v>
      </c>
      <c r="C84" s="51" t="s">
        <v>119</v>
      </c>
      <c r="D84" s="52" t="s">
        <v>30</v>
      </c>
      <c r="E84" s="53">
        <v>135</v>
      </c>
      <c r="F84" s="148"/>
      <c r="G84" s="149">
        <f>E84*F84</f>
        <v>0</v>
      </c>
    </row>
    <row r="85" spans="1:7" ht="15.75" thickBot="1" thickTop="1">
      <c r="A85" s="56"/>
      <c r="B85" s="57"/>
      <c r="C85" s="58" t="s">
        <v>120</v>
      </c>
      <c r="D85" s="59"/>
      <c r="E85" s="78"/>
      <c r="F85" s="82" t="s">
        <v>56</v>
      </c>
      <c r="G85" s="83">
        <f>SUM(G81:G84)</f>
        <v>0</v>
      </c>
    </row>
    <row r="86" spans="1:7" ht="15.75" thickBot="1" thickTop="1">
      <c r="A86" s="44" t="s">
        <v>21</v>
      </c>
      <c r="B86" s="45" t="s">
        <v>22</v>
      </c>
      <c r="C86" s="45" t="s">
        <v>121</v>
      </c>
      <c r="D86" s="46" t="s">
        <v>24</v>
      </c>
      <c r="E86" s="47" t="s">
        <v>25</v>
      </c>
      <c r="F86" s="48" t="s">
        <v>26</v>
      </c>
      <c r="G86" s="49" t="s">
        <v>27</v>
      </c>
    </row>
    <row r="87" spans="1:7" ht="15" thickTop="1">
      <c r="A87" s="50">
        <v>60</v>
      </c>
      <c r="B87" s="51" t="s">
        <v>84</v>
      </c>
      <c r="C87" s="64" t="s">
        <v>85</v>
      </c>
      <c r="D87" s="52" t="s">
        <v>30</v>
      </c>
      <c r="E87" s="66">
        <v>200</v>
      </c>
      <c r="F87" s="148"/>
      <c r="G87" s="149">
        <f>E87*F87</f>
        <v>0</v>
      </c>
    </row>
    <row r="88" spans="1:7" ht="28.5">
      <c r="A88" s="50">
        <v>61</v>
      </c>
      <c r="B88" s="51" t="s">
        <v>86</v>
      </c>
      <c r="C88" s="51" t="s">
        <v>122</v>
      </c>
      <c r="D88" s="52" t="s">
        <v>30</v>
      </c>
      <c r="E88" s="53">
        <v>200</v>
      </c>
      <c r="F88" s="148"/>
      <c r="G88" s="149">
        <f>E88*F88</f>
        <v>0</v>
      </c>
    </row>
    <row r="89" spans="1:7" ht="45.75" thickBot="1">
      <c r="A89" s="50">
        <v>62</v>
      </c>
      <c r="B89" s="51" t="s">
        <v>101</v>
      </c>
      <c r="C89" s="51" t="s">
        <v>468</v>
      </c>
      <c r="D89" s="52" t="s">
        <v>30</v>
      </c>
      <c r="E89" s="53">
        <v>200</v>
      </c>
      <c r="F89" s="148"/>
      <c r="G89" s="149">
        <f>E89*F89</f>
        <v>0</v>
      </c>
    </row>
    <row r="90" spans="1:7" ht="15.75" thickBot="1" thickTop="1">
      <c r="A90" s="56"/>
      <c r="B90" s="57"/>
      <c r="C90" s="58" t="s">
        <v>123</v>
      </c>
      <c r="D90" s="59"/>
      <c r="E90" s="78"/>
      <c r="F90" s="82" t="s">
        <v>56</v>
      </c>
      <c r="G90" s="83">
        <f>SUM(G87:G89)</f>
        <v>0</v>
      </c>
    </row>
    <row r="91" spans="1:7" ht="15.75" thickBot="1" thickTop="1">
      <c r="A91" s="44" t="s">
        <v>21</v>
      </c>
      <c r="B91" s="45" t="s">
        <v>22</v>
      </c>
      <c r="C91" s="45" t="s">
        <v>124</v>
      </c>
      <c r="D91" s="46" t="s">
        <v>24</v>
      </c>
      <c r="E91" s="47" t="s">
        <v>25</v>
      </c>
      <c r="F91" s="48" t="s">
        <v>26</v>
      </c>
      <c r="G91" s="49" t="s">
        <v>27</v>
      </c>
    </row>
    <row r="92" spans="1:7" ht="15" thickTop="1">
      <c r="A92" s="50">
        <v>63</v>
      </c>
      <c r="B92" s="51" t="s">
        <v>84</v>
      </c>
      <c r="C92" s="64" t="s">
        <v>85</v>
      </c>
      <c r="D92" s="52" t="s">
        <v>30</v>
      </c>
      <c r="E92" s="66">
        <v>30</v>
      </c>
      <c r="F92" s="148"/>
      <c r="G92" s="149">
        <f>E92*F92</f>
        <v>0</v>
      </c>
    </row>
    <row r="93" spans="1:7" ht="14.25">
      <c r="A93" s="50">
        <v>64</v>
      </c>
      <c r="B93" s="51" t="s">
        <v>125</v>
      </c>
      <c r="C93" s="51" t="s">
        <v>126</v>
      </c>
      <c r="D93" s="52" t="s">
        <v>30</v>
      </c>
      <c r="E93" s="66">
        <v>30</v>
      </c>
      <c r="F93" s="148"/>
      <c r="G93" s="149">
        <f>E93*F93</f>
        <v>0</v>
      </c>
    </row>
    <row r="94" spans="1:7" ht="14.25">
      <c r="A94" s="50">
        <v>65</v>
      </c>
      <c r="B94" s="51" t="s">
        <v>88</v>
      </c>
      <c r="C94" s="51" t="s">
        <v>127</v>
      </c>
      <c r="D94" s="52" t="s">
        <v>30</v>
      </c>
      <c r="E94" s="53">
        <v>30</v>
      </c>
      <c r="F94" s="148"/>
      <c r="G94" s="149">
        <f>E94*F94</f>
        <v>0</v>
      </c>
    </row>
    <row r="95" spans="1:7" ht="14.25">
      <c r="A95" s="50">
        <v>66</v>
      </c>
      <c r="B95" s="51" t="s">
        <v>128</v>
      </c>
      <c r="C95" s="51" t="s">
        <v>129</v>
      </c>
      <c r="D95" s="52" t="s">
        <v>30</v>
      </c>
      <c r="E95" s="53">
        <v>30</v>
      </c>
      <c r="F95" s="148"/>
      <c r="G95" s="149">
        <f>E95*F95</f>
        <v>0</v>
      </c>
    </row>
    <row r="96" spans="1:7" ht="15" thickBot="1">
      <c r="A96" s="50">
        <v>67</v>
      </c>
      <c r="B96" s="51" t="s">
        <v>128</v>
      </c>
      <c r="C96" s="51" t="s">
        <v>130</v>
      </c>
      <c r="D96" s="52" t="s">
        <v>30</v>
      </c>
      <c r="E96" s="53">
        <v>30</v>
      </c>
      <c r="F96" s="148"/>
      <c r="G96" s="149">
        <f>E96*F96</f>
        <v>0</v>
      </c>
    </row>
    <row r="97" spans="1:7" ht="15.75" thickBot="1" thickTop="1">
      <c r="A97" s="56"/>
      <c r="B97" s="57"/>
      <c r="C97" s="58" t="s">
        <v>131</v>
      </c>
      <c r="D97" s="59"/>
      <c r="E97" s="78"/>
      <c r="F97" s="82" t="s">
        <v>56</v>
      </c>
      <c r="G97" s="83">
        <f>SUM(G92:G96)</f>
        <v>0</v>
      </c>
    </row>
    <row r="98" spans="1:7" ht="15.75" thickBot="1" thickTop="1">
      <c r="A98" s="44" t="s">
        <v>21</v>
      </c>
      <c r="B98" s="45" t="s">
        <v>22</v>
      </c>
      <c r="C98" s="45" t="s">
        <v>132</v>
      </c>
      <c r="D98" s="46" t="s">
        <v>24</v>
      </c>
      <c r="E98" s="47" t="s">
        <v>25</v>
      </c>
      <c r="F98" s="48" t="s">
        <v>26</v>
      </c>
      <c r="G98" s="49" t="s">
        <v>27</v>
      </c>
    </row>
    <row r="99" spans="1:7" ht="15" thickTop="1">
      <c r="A99" s="50">
        <v>68</v>
      </c>
      <c r="B99" s="51" t="s">
        <v>84</v>
      </c>
      <c r="C99" s="64" t="s">
        <v>85</v>
      </c>
      <c r="D99" s="52" t="s">
        <v>30</v>
      </c>
      <c r="E99" s="66">
        <v>64</v>
      </c>
      <c r="F99" s="148"/>
      <c r="G99" s="149">
        <f>E99*F99</f>
        <v>0</v>
      </c>
    </row>
    <row r="100" spans="1:7" ht="28.5">
      <c r="A100" s="50">
        <v>69</v>
      </c>
      <c r="B100" s="51" t="s">
        <v>86</v>
      </c>
      <c r="C100" s="51" t="s">
        <v>117</v>
      </c>
      <c r="D100" s="52" t="s">
        <v>30</v>
      </c>
      <c r="E100" s="66">
        <v>64</v>
      </c>
      <c r="F100" s="148"/>
      <c r="G100" s="149">
        <f>E100*F100</f>
        <v>0</v>
      </c>
    </row>
    <row r="101" spans="1:7" ht="28.5">
      <c r="A101" s="50">
        <v>70</v>
      </c>
      <c r="B101" s="51" t="s">
        <v>88</v>
      </c>
      <c r="C101" s="51" t="s">
        <v>118</v>
      </c>
      <c r="D101" s="52" t="s">
        <v>30</v>
      </c>
      <c r="E101" s="66">
        <v>64</v>
      </c>
      <c r="F101" s="148"/>
      <c r="G101" s="149">
        <f>E101*F101</f>
        <v>0</v>
      </c>
    </row>
    <row r="102" spans="1:7" ht="43.5" thickBot="1">
      <c r="A102" s="50">
        <v>71</v>
      </c>
      <c r="B102" s="51" t="s">
        <v>91</v>
      </c>
      <c r="C102" s="51" t="s">
        <v>119</v>
      </c>
      <c r="D102" s="52" t="s">
        <v>30</v>
      </c>
      <c r="E102" s="53">
        <v>64</v>
      </c>
      <c r="F102" s="148"/>
      <c r="G102" s="149">
        <f>E102*F102</f>
        <v>0</v>
      </c>
    </row>
    <row r="103" spans="1:7" ht="15.75" thickBot="1" thickTop="1">
      <c r="A103" s="56"/>
      <c r="B103" s="57"/>
      <c r="C103" s="58" t="s">
        <v>133</v>
      </c>
      <c r="D103" s="59"/>
      <c r="E103" s="78"/>
      <c r="F103" s="82" t="s">
        <v>56</v>
      </c>
      <c r="G103" s="83">
        <f>SUM(G99:G102)</f>
        <v>0</v>
      </c>
    </row>
    <row r="104" spans="1:7" ht="15.75" thickBot="1" thickTop="1">
      <c r="A104" s="44" t="s">
        <v>21</v>
      </c>
      <c r="B104" s="45" t="s">
        <v>22</v>
      </c>
      <c r="C104" s="45" t="s">
        <v>134</v>
      </c>
      <c r="D104" s="46" t="s">
        <v>24</v>
      </c>
      <c r="E104" s="47" t="s">
        <v>25</v>
      </c>
      <c r="F104" s="48" t="s">
        <v>26</v>
      </c>
      <c r="G104" s="49" t="s">
        <v>27</v>
      </c>
    </row>
    <row r="105" spans="1:7" ht="15" thickTop="1">
      <c r="A105" s="50">
        <v>72</v>
      </c>
      <c r="B105" s="51" t="s">
        <v>135</v>
      </c>
      <c r="C105" s="51" t="s">
        <v>136</v>
      </c>
      <c r="D105" s="52" t="s">
        <v>53</v>
      </c>
      <c r="E105" s="53">
        <v>11</v>
      </c>
      <c r="F105" s="148"/>
      <c r="G105" s="149">
        <f>E105*F105</f>
        <v>0</v>
      </c>
    </row>
    <row r="106" spans="1:7" ht="14.25">
      <c r="A106" s="50">
        <v>73</v>
      </c>
      <c r="B106" s="51" t="s">
        <v>135</v>
      </c>
      <c r="C106" s="51" t="s">
        <v>137</v>
      </c>
      <c r="D106" s="52" t="s">
        <v>53</v>
      </c>
      <c r="E106" s="53">
        <v>4</v>
      </c>
      <c r="F106" s="148"/>
      <c r="G106" s="149">
        <f aca="true" t="shared" si="3" ref="G106:G114">E106*F106</f>
        <v>0</v>
      </c>
    </row>
    <row r="107" spans="1:7" ht="14.25">
      <c r="A107" s="50">
        <v>74</v>
      </c>
      <c r="B107" s="51" t="s">
        <v>135</v>
      </c>
      <c r="C107" s="51" t="s">
        <v>138</v>
      </c>
      <c r="D107" s="52" t="s">
        <v>53</v>
      </c>
      <c r="E107" s="53">
        <v>37</v>
      </c>
      <c r="F107" s="148"/>
      <c r="G107" s="149">
        <f t="shared" si="3"/>
        <v>0</v>
      </c>
    </row>
    <row r="108" spans="1:7" ht="28.5">
      <c r="A108" s="50">
        <v>75</v>
      </c>
      <c r="B108" s="51" t="s">
        <v>135</v>
      </c>
      <c r="C108" s="51" t="s">
        <v>139</v>
      </c>
      <c r="D108" s="52" t="s">
        <v>53</v>
      </c>
      <c r="E108" s="53">
        <v>10</v>
      </c>
      <c r="F108" s="148"/>
      <c r="G108" s="149">
        <f t="shared" si="3"/>
        <v>0</v>
      </c>
    </row>
    <row r="109" spans="1:7" ht="14.25">
      <c r="A109" s="50">
        <v>76</v>
      </c>
      <c r="B109" s="51" t="s">
        <v>135</v>
      </c>
      <c r="C109" s="51" t="s">
        <v>140</v>
      </c>
      <c r="D109" s="52" t="s">
        <v>53</v>
      </c>
      <c r="E109" s="53">
        <v>5</v>
      </c>
      <c r="F109" s="148"/>
      <c r="G109" s="149">
        <f t="shared" si="3"/>
        <v>0</v>
      </c>
    </row>
    <row r="110" spans="1:7" ht="14.25">
      <c r="A110" s="50">
        <v>77</v>
      </c>
      <c r="B110" s="51" t="s">
        <v>135</v>
      </c>
      <c r="C110" s="51" t="s">
        <v>141</v>
      </c>
      <c r="D110" s="52" t="s">
        <v>53</v>
      </c>
      <c r="E110" s="53">
        <v>5</v>
      </c>
      <c r="F110" s="148"/>
      <c r="G110" s="149">
        <f t="shared" si="3"/>
        <v>0</v>
      </c>
    </row>
    <row r="111" spans="1:7" ht="14.25">
      <c r="A111" s="50">
        <v>78</v>
      </c>
      <c r="B111" s="51" t="s">
        <v>135</v>
      </c>
      <c r="C111" s="73" t="s">
        <v>142</v>
      </c>
      <c r="D111" s="74" t="s">
        <v>53</v>
      </c>
      <c r="E111" s="75">
        <v>42</v>
      </c>
      <c r="F111" s="148"/>
      <c r="G111" s="149">
        <f t="shared" si="3"/>
        <v>0</v>
      </c>
    </row>
    <row r="112" spans="1:7" ht="14.25">
      <c r="A112" s="50">
        <v>79</v>
      </c>
      <c r="B112" s="51" t="s">
        <v>135</v>
      </c>
      <c r="C112" s="73" t="s">
        <v>143</v>
      </c>
      <c r="D112" s="74" t="s">
        <v>53</v>
      </c>
      <c r="E112" s="75">
        <v>7</v>
      </c>
      <c r="F112" s="148"/>
      <c r="G112" s="149">
        <f t="shared" si="3"/>
        <v>0</v>
      </c>
    </row>
    <row r="113" spans="1:7" ht="14.25">
      <c r="A113" s="50">
        <v>80</v>
      </c>
      <c r="B113" s="51" t="s">
        <v>135</v>
      </c>
      <c r="C113" s="73" t="s">
        <v>144</v>
      </c>
      <c r="D113" s="74" t="s">
        <v>53</v>
      </c>
      <c r="E113" s="75">
        <v>11</v>
      </c>
      <c r="F113" s="148"/>
      <c r="G113" s="149">
        <f t="shared" si="3"/>
        <v>0</v>
      </c>
    </row>
    <row r="114" spans="1:7" ht="15" thickBot="1">
      <c r="A114" s="50">
        <v>81</v>
      </c>
      <c r="B114" s="51" t="s">
        <v>135</v>
      </c>
      <c r="C114" s="73" t="s">
        <v>145</v>
      </c>
      <c r="D114" s="74" t="s">
        <v>53</v>
      </c>
      <c r="E114" s="75">
        <v>2</v>
      </c>
      <c r="F114" s="157"/>
      <c r="G114" s="149">
        <f t="shared" si="3"/>
        <v>0</v>
      </c>
    </row>
    <row r="115" spans="1:7" ht="15.75" thickBot="1" thickTop="1">
      <c r="A115" s="56"/>
      <c r="B115" s="57"/>
      <c r="C115" s="58" t="s">
        <v>146</v>
      </c>
      <c r="D115" s="59"/>
      <c r="E115" s="78"/>
      <c r="F115" s="82" t="s">
        <v>56</v>
      </c>
      <c r="G115" s="83">
        <f>SUM(G105:G114)</f>
        <v>0</v>
      </c>
    </row>
    <row r="116" spans="1:7" ht="15.75" thickBot="1" thickTop="1">
      <c r="A116" s="84" t="s">
        <v>21</v>
      </c>
      <c r="B116" s="85" t="s">
        <v>22</v>
      </c>
      <c r="C116" s="86" t="s">
        <v>147</v>
      </c>
      <c r="D116" s="87" t="s">
        <v>24</v>
      </c>
      <c r="E116" s="88" t="s">
        <v>25</v>
      </c>
      <c r="F116" s="89" t="s">
        <v>26</v>
      </c>
      <c r="G116" s="90" t="s">
        <v>27</v>
      </c>
    </row>
    <row r="117" spans="1:7" ht="31.5" thickTop="1">
      <c r="A117" s="50">
        <v>82</v>
      </c>
      <c r="B117" s="23" t="s">
        <v>148</v>
      </c>
      <c r="C117" s="24" t="s">
        <v>470</v>
      </c>
      <c r="D117" s="25" t="s">
        <v>149</v>
      </c>
      <c r="E117" s="31">
        <f>380-E118</f>
        <v>344.3</v>
      </c>
      <c r="F117" s="158"/>
      <c r="G117" s="159">
        <f>E117*F117</f>
        <v>0</v>
      </c>
    </row>
    <row r="118" spans="1:7" ht="30.75">
      <c r="A118" s="50">
        <v>83</v>
      </c>
      <c r="B118" s="23" t="s">
        <v>148</v>
      </c>
      <c r="C118" s="24" t="s">
        <v>471</v>
      </c>
      <c r="D118" s="25" t="s">
        <v>149</v>
      </c>
      <c r="E118" s="31">
        <f>51*0.7</f>
        <v>35.7</v>
      </c>
      <c r="F118" s="160"/>
      <c r="G118" s="159">
        <f>E118*F118</f>
        <v>0</v>
      </c>
    </row>
    <row r="119" spans="1:7" ht="14.25">
      <c r="A119" s="50">
        <v>84</v>
      </c>
      <c r="B119" s="23" t="s">
        <v>148</v>
      </c>
      <c r="C119" s="24" t="s">
        <v>150</v>
      </c>
      <c r="D119" s="25" t="s">
        <v>149</v>
      </c>
      <c r="E119" s="31">
        <v>39</v>
      </c>
      <c r="F119" s="160"/>
      <c r="G119" s="159">
        <f aca="true" t="shared" si="4" ref="G119:G132">E119*F119</f>
        <v>0</v>
      </c>
    </row>
    <row r="120" spans="1:7" ht="14.25">
      <c r="A120" s="50">
        <v>85</v>
      </c>
      <c r="B120" s="23" t="s">
        <v>151</v>
      </c>
      <c r="C120" s="26" t="s">
        <v>152</v>
      </c>
      <c r="D120" s="27" t="s">
        <v>32</v>
      </c>
      <c r="E120" s="28">
        <v>18</v>
      </c>
      <c r="F120" s="160"/>
      <c r="G120" s="159">
        <f t="shared" si="4"/>
        <v>0</v>
      </c>
    </row>
    <row r="121" spans="1:7" ht="14.25">
      <c r="A121" s="50">
        <v>86</v>
      </c>
      <c r="B121" s="23" t="s">
        <v>151</v>
      </c>
      <c r="C121" s="26" t="s">
        <v>153</v>
      </c>
      <c r="D121" s="27" t="s">
        <v>53</v>
      </c>
      <c r="E121" s="28">
        <v>8</v>
      </c>
      <c r="F121" s="160"/>
      <c r="G121" s="159">
        <f t="shared" si="4"/>
        <v>0</v>
      </c>
    </row>
    <row r="122" spans="1:7" ht="14.25">
      <c r="A122" s="50">
        <v>87</v>
      </c>
      <c r="B122" s="23" t="s">
        <v>151</v>
      </c>
      <c r="C122" s="26" t="s">
        <v>154</v>
      </c>
      <c r="D122" s="27" t="s">
        <v>53</v>
      </c>
      <c r="E122" s="28">
        <v>3</v>
      </c>
      <c r="F122" s="160"/>
      <c r="G122" s="159">
        <f t="shared" si="4"/>
        <v>0</v>
      </c>
    </row>
    <row r="123" spans="1:7" ht="14.25">
      <c r="A123" s="50">
        <v>88</v>
      </c>
      <c r="B123" s="23" t="s">
        <v>151</v>
      </c>
      <c r="C123" s="26" t="s">
        <v>155</v>
      </c>
      <c r="D123" s="27" t="s">
        <v>53</v>
      </c>
      <c r="E123" s="28">
        <v>188</v>
      </c>
      <c r="F123" s="160"/>
      <c r="G123" s="159">
        <f t="shared" si="4"/>
        <v>0</v>
      </c>
    </row>
    <row r="124" spans="1:7" ht="14.25">
      <c r="A124" s="50">
        <v>89</v>
      </c>
      <c r="B124" s="29" t="s">
        <v>151</v>
      </c>
      <c r="C124" s="26" t="s">
        <v>156</v>
      </c>
      <c r="D124" s="27" t="s">
        <v>53</v>
      </c>
      <c r="E124" s="28">
        <v>91</v>
      </c>
      <c r="F124" s="161"/>
      <c r="G124" s="159">
        <f t="shared" si="4"/>
        <v>0</v>
      </c>
    </row>
    <row r="125" spans="1:7" ht="16.5">
      <c r="A125" s="50">
        <v>90</v>
      </c>
      <c r="B125" s="29" t="s">
        <v>151</v>
      </c>
      <c r="C125" s="26" t="s">
        <v>157</v>
      </c>
      <c r="D125" s="27" t="s">
        <v>53</v>
      </c>
      <c r="E125" s="28">
        <v>129</v>
      </c>
      <c r="F125" s="161"/>
      <c r="G125" s="159">
        <f t="shared" si="4"/>
        <v>0</v>
      </c>
    </row>
    <row r="126" spans="1:7" ht="28.5">
      <c r="A126" s="50">
        <v>91</v>
      </c>
      <c r="B126" s="29" t="s">
        <v>151</v>
      </c>
      <c r="C126" s="26" t="s">
        <v>469</v>
      </c>
      <c r="D126" s="27" t="s">
        <v>53</v>
      </c>
      <c r="E126" s="28">
        <v>131</v>
      </c>
      <c r="F126" s="161"/>
      <c r="G126" s="159">
        <f t="shared" si="4"/>
        <v>0</v>
      </c>
    </row>
    <row r="127" spans="1:7" ht="14.25">
      <c r="A127" s="50">
        <v>92</v>
      </c>
      <c r="B127" s="30" t="s">
        <v>151</v>
      </c>
      <c r="C127" s="26" t="s">
        <v>158</v>
      </c>
      <c r="D127" s="27" t="s">
        <v>53</v>
      </c>
      <c r="E127" s="28">
        <v>21</v>
      </c>
      <c r="F127" s="161"/>
      <c r="G127" s="159">
        <f t="shared" si="4"/>
        <v>0</v>
      </c>
    </row>
    <row r="128" spans="1:7" ht="14.25">
      <c r="A128" s="50">
        <v>93</v>
      </c>
      <c r="B128" s="23" t="s">
        <v>159</v>
      </c>
      <c r="C128" s="26" t="s">
        <v>160</v>
      </c>
      <c r="D128" s="27" t="s">
        <v>53</v>
      </c>
      <c r="E128" s="28">
        <v>2</v>
      </c>
      <c r="F128" s="160"/>
      <c r="G128" s="159">
        <f t="shared" si="4"/>
        <v>0</v>
      </c>
    </row>
    <row r="129" spans="1:7" ht="14.25">
      <c r="A129" s="50">
        <v>94</v>
      </c>
      <c r="B129" s="23" t="s">
        <v>159</v>
      </c>
      <c r="C129" s="26" t="s">
        <v>161</v>
      </c>
      <c r="D129" s="27" t="s">
        <v>53</v>
      </c>
      <c r="E129" s="28">
        <v>11</v>
      </c>
      <c r="F129" s="160"/>
      <c r="G129" s="159">
        <f t="shared" si="4"/>
        <v>0</v>
      </c>
    </row>
    <row r="130" spans="1:7" ht="14.25">
      <c r="A130" s="50">
        <v>95</v>
      </c>
      <c r="B130" s="23" t="s">
        <v>159</v>
      </c>
      <c r="C130" s="26" t="s">
        <v>162</v>
      </c>
      <c r="D130" s="27" t="s">
        <v>53</v>
      </c>
      <c r="E130" s="28">
        <v>1</v>
      </c>
      <c r="F130" s="160"/>
      <c r="G130" s="159">
        <f t="shared" si="4"/>
        <v>0</v>
      </c>
    </row>
    <row r="131" spans="1:7" ht="14.25">
      <c r="A131" s="50">
        <v>96</v>
      </c>
      <c r="B131" s="23" t="s">
        <v>159</v>
      </c>
      <c r="C131" s="26" t="s">
        <v>163</v>
      </c>
      <c r="D131" s="27" t="s">
        <v>53</v>
      </c>
      <c r="E131" s="28">
        <v>3</v>
      </c>
      <c r="F131" s="160"/>
      <c r="G131" s="159">
        <f t="shared" si="4"/>
        <v>0</v>
      </c>
    </row>
    <row r="132" spans="1:7" ht="15" thickBot="1">
      <c r="A132" s="50">
        <v>97</v>
      </c>
      <c r="B132" s="23" t="s">
        <v>159</v>
      </c>
      <c r="C132" s="26" t="s">
        <v>164</v>
      </c>
      <c r="D132" s="27" t="s">
        <v>30</v>
      </c>
      <c r="E132" s="28">
        <v>135</v>
      </c>
      <c r="F132" s="160"/>
      <c r="G132" s="159">
        <f t="shared" si="4"/>
        <v>0</v>
      </c>
    </row>
    <row r="133" spans="1:7" ht="15.75" thickBot="1" thickTop="1">
      <c r="A133" s="56"/>
      <c r="B133" s="57"/>
      <c r="C133" s="91" t="s">
        <v>165</v>
      </c>
      <c r="D133" s="92"/>
      <c r="E133" s="93"/>
      <c r="F133" s="94"/>
      <c r="G133" s="95">
        <f>SUM(G117:G132)</f>
        <v>0</v>
      </c>
    </row>
    <row r="134" spans="1:7" ht="18.75" thickTop="1">
      <c r="A134" s="96"/>
      <c r="B134" s="97"/>
      <c r="C134" s="216" t="s">
        <v>166</v>
      </c>
      <c r="D134" s="216"/>
      <c r="E134" s="216"/>
      <c r="F134" s="216"/>
      <c r="G134" s="98">
        <f>G133+G115+G103+G97+G90+G85+G79+G73+G67+G60+G52+G41+G35</f>
        <v>0</v>
      </c>
    </row>
  </sheetData>
  <sheetProtection/>
  <mergeCells count="1">
    <mergeCell ref="C134:F1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8"/>
  <sheetViews>
    <sheetView tabSelected="1" zoomScalePageLayoutView="0" workbookViewId="0" topLeftCell="A56">
      <selection activeCell="I65" sqref="I65"/>
    </sheetView>
  </sheetViews>
  <sheetFormatPr defaultColWidth="9.140625" defaultRowHeight="12.75"/>
  <cols>
    <col min="1" max="1" width="7.7109375" style="0" bestFit="1" customWidth="1"/>
    <col min="2" max="2" width="15.7109375" style="0" customWidth="1"/>
    <col min="3" max="3" width="70.28125" style="0" customWidth="1"/>
    <col min="4" max="4" width="6.7109375" style="0" customWidth="1"/>
    <col min="5" max="5" width="13.57421875" style="0" customWidth="1"/>
    <col min="6" max="6" width="11.7109375" style="0" customWidth="1"/>
    <col min="7" max="7" width="17.8515625" style="0" customWidth="1"/>
  </cols>
  <sheetData>
    <row r="1" spans="1:7" ht="14.25">
      <c r="A1" s="32"/>
      <c r="B1" s="33"/>
      <c r="C1" s="33"/>
      <c r="D1" s="34"/>
      <c r="E1" s="35"/>
      <c r="F1" s="36"/>
      <c r="G1" s="36"/>
    </row>
    <row r="2" spans="1:7" ht="20.25">
      <c r="A2" s="32"/>
      <c r="B2" s="33"/>
      <c r="C2" s="37" t="s">
        <v>12</v>
      </c>
      <c r="D2" s="34"/>
      <c r="E2" s="35"/>
      <c r="F2" s="36"/>
      <c r="G2" s="36"/>
    </row>
    <row r="3" spans="1:7" ht="15" thickBot="1">
      <c r="A3" s="32"/>
      <c r="B3" s="33"/>
      <c r="C3" s="33"/>
      <c r="D3" s="34"/>
      <c r="E3" s="35"/>
      <c r="F3" s="36"/>
      <c r="G3" s="36"/>
    </row>
    <row r="4" spans="1:7" ht="15">
      <c r="A4" s="32"/>
      <c r="B4" s="38" t="s">
        <v>13</v>
      </c>
      <c r="C4" s="39" t="s">
        <v>14</v>
      </c>
      <c r="D4" s="34"/>
      <c r="E4" s="35"/>
      <c r="F4" s="36"/>
      <c r="G4" s="36"/>
    </row>
    <row r="5" spans="1:7" ht="15">
      <c r="A5" s="32"/>
      <c r="B5" s="40"/>
      <c r="C5" s="41" t="s">
        <v>15</v>
      </c>
      <c r="D5" s="34"/>
      <c r="E5" s="35"/>
      <c r="F5" s="36"/>
      <c r="G5" s="36"/>
    </row>
    <row r="6" spans="1:7" ht="15">
      <c r="A6" s="32"/>
      <c r="B6" s="40"/>
      <c r="C6" s="41" t="s">
        <v>16</v>
      </c>
      <c r="D6" s="34"/>
      <c r="E6" s="35"/>
      <c r="F6" s="36"/>
      <c r="G6" s="36"/>
    </row>
    <row r="7" spans="1:7" ht="30">
      <c r="A7" s="32"/>
      <c r="B7" s="40" t="s">
        <v>17</v>
      </c>
      <c r="C7" s="41" t="s">
        <v>18</v>
      </c>
      <c r="D7" s="34"/>
      <c r="E7" s="35"/>
      <c r="F7" s="36"/>
      <c r="G7" s="36"/>
    </row>
    <row r="8" spans="1:7" ht="15.75" thickBot="1">
      <c r="A8" s="32"/>
      <c r="B8" s="42" t="s">
        <v>19</v>
      </c>
      <c r="C8" s="43" t="s">
        <v>274</v>
      </c>
      <c r="D8" s="34"/>
      <c r="E8" s="35"/>
      <c r="F8" s="36"/>
      <c r="G8" s="36"/>
    </row>
    <row r="9" spans="1:7" ht="14.25">
      <c r="A9" s="32"/>
      <c r="B9" s="33"/>
      <c r="C9" s="33"/>
      <c r="D9" s="34"/>
      <c r="E9" s="35"/>
      <c r="F9" s="36"/>
      <c r="G9" s="36"/>
    </row>
    <row r="10" spans="1:7" ht="14.25">
      <c r="A10" s="32"/>
      <c r="B10" s="33"/>
      <c r="C10" s="33"/>
      <c r="D10" s="34"/>
      <c r="E10" s="35"/>
      <c r="F10" s="36"/>
      <c r="G10" s="36"/>
    </row>
    <row r="11" spans="1:7" ht="14.25">
      <c r="A11" s="162" t="s">
        <v>21</v>
      </c>
      <c r="B11" s="163" t="s">
        <v>22</v>
      </c>
      <c r="C11" s="163" t="s">
        <v>167</v>
      </c>
      <c r="D11" s="164" t="s">
        <v>24</v>
      </c>
      <c r="E11" s="165" t="s">
        <v>25</v>
      </c>
      <c r="F11" s="166" t="s">
        <v>26</v>
      </c>
      <c r="G11" s="166" t="s">
        <v>27</v>
      </c>
    </row>
    <row r="12" spans="1:7" ht="14.25">
      <c r="A12" s="101">
        <v>1</v>
      </c>
      <c r="B12" s="117" t="s">
        <v>273</v>
      </c>
      <c r="C12" s="102" t="s">
        <v>168</v>
      </c>
      <c r="D12" s="103" t="s">
        <v>189</v>
      </c>
      <c r="E12" s="109">
        <v>1</v>
      </c>
      <c r="F12" s="101"/>
      <c r="G12" s="101">
        <f>E12*F12</f>
        <v>0</v>
      </c>
    </row>
    <row r="13" spans="1:7" ht="14.25">
      <c r="A13" s="101">
        <v>2</v>
      </c>
      <c r="B13" s="117" t="s">
        <v>273</v>
      </c>
      <c r="C13" s="102" t="s">
        <v>169</v>
      </c>
      <c r="D13" s="103" t="s">
        <v>189</v>
      </c>
      <c r="E13" s="109">
        <v>1</v>
      </c>
      <c r="F13" s="101"/>
      <c r="G13" s="101">
        <f aca="true" t="shared" si="0" ref="G13:G76">E13*F13</f>
        <v>0</v>
      </c>
    </row>
    <row r="14" spans="1:7" ht="28.5">
      <c r="A14" s="101">
        <v>3</v>
      </c>
      <c r="B14" s="117" t="s">
        <v>273</v>
      </c>
      <c r="C14" s="102" t="s">
        <v>170</v>
      </c>
      <c r="D14" s="103" t="s">
        <v>190</v>
      </c>
      <c r="E14" s="109">
        <v>4368.356</v>
      </c>
      <c r="F14" s="101"/>
      <c r="G14" s="101">
        <f t="shared" si="0"/>
        <v>0</v>
      </c>
    </row>
    <row r="15" spans="1:7" ht="14.25">
      <c r="A15" s="101">
        <v>4</v>
      </c>
      <c r="B15" s="117" t="s">
        <v>273</v>
      </c>
      <c r="C15" s="102" t="s">
        <v>171</v>
      </c>
      <c r="D15" s="103" t="s">
        <v>190</v>
      </c>
      <c r="E15" s="109">
        <v>1092.089</v>
      </c>
      <c r="F15" s="101"/>
      <c r="G15" s="101">
        <f t="shared" si="0"/>
        <v>0</v>
      </c>
    </row>
    <row r="16" spans="1:7" ht="28.5">
      <c r="A16" s="101">
        <v>5</v>
      </c>
      <c r="B16" s="117" t="s">
        <v>273</v>
      </c>
      <c r="C16" s="102" t="s">
        <v>172</v>
      </c>
      <c r="D16" s="103" t="s">
        <v>190</v>
      </c>
      <c r="E16" s="109">
        <v>1092.089</v>
      </c>
      <c r="F16" s="101"/>
      <c r="G16" s="101">
        <f t="shared" si="0"/>
        <v>0</v>
      </c>
    </row>
    <row r="17" spans="1:7" ht="14.25">
      <c r="A17" s="101">
        <v>6</v>
      </c>
      <c r="B17" s="117" t="s">
        <v>273</v>
      </c>
      <c r="C17" s="102" t="s">
        <v>173</v>
      </c>
      <c r="D17" s="103" t="s">
        <v>190</v>
      </c>
      <c r="E17" s="109">
        <v>5460.445</v>
      </c>
      <c r="F17" s="101"/>
      <c r="G17" s="101">
        <f t="shared" si="0"/>
        <v>0</v>
      </c>
    </row>
    <row r="18" spans="1:7" ht="28.5">
      <c r="A18" s="101">
        <v>7</v>
      </c>
      <c r="B18" s="117" t="s">
        <v>273</v>
      </c>
      <c r="C18" s="102" t="s">
        <v>174</v>
      </c>
      <c r="D18" s="103" t="s">
        <v>149</v>
      </c>
      <c r="E18" s="104">
        <v>1001.772</v>
      </c>
      <c r="F18" s="101"/>
      <c r="G18" s="101">
        <f t="shared" si="0"/>
        <v>0</v>
      </c>
    </row>
    <row r="19" spans="1:7" ht="28.5">
      <c r="A19" s="101">
        <v>8</v>
      </c>
      <c r="B19" s="117" t="s">
        <v>273</v>
      </c>
      <c r="C19" s="102" t="s">
        <v>175</v>
      </c>
      <c r="D19" s="103" t="s">
        <v>149</v>
      </c>
      <c r="E19" s="104">
        <v>7848.555</v>
      </c>
      <c r="F19" s="101"/>
      <c r="G19" s="101">
        <f t="shared" si="0"/>
        <v>0</v>
      </c>
    </row>
    <row r="20" spans="1:7" ht="28.5">
      <c r="A20" s="101">
        <v>9</v>
      </c>
      <c r="B20" s="117" t="s">
        <v>273</v>
      </c>
      <c r="C20" s="102" t="s">
        <v>176</v>
      </c>
      <c r="D20" s="103" t="s">
        <v>149</v>
      </c>
      <c r="E20" s="104">
        <v>985.399</v>
      </c>
      <c r="F20" s="101"/>
      <c r="G20" s="101">
        <f t="shared" si="0"/>
        <v>0</v>
      </c>
    </row>
    <row r="21" spans="1:7" ht="28.5">
      <c r="A21" s="101">
        <v>10</v>
      </c>
      <c r="B21" s="117" t="s">
        <v>273</v>
      </c>
      <c r="C21" s="102" t="s">
        <v>177</v>
      </c>
      <c r="D21" s="103" t="s">
        <v>149</v>
      </c>
      <c r="E21" s="104">
        <v>80.98</v>
      </c>
      <c r="F21" s="101"/>
      <c r="G21" s="101">
        <f t="shared" si="0"/>
        <v>0</v>
      </c>
    </row>
    <row r="22" spans="1:7" ht="28.5">
      <c r="A22" s="101">
        <v>11</v>
      </c>
      <c r="B22" s="117" t="s">
        <v>273</v>
      </c>
      <c r="C22" s="102" t="s">
        <v>178</v>
      </c>
      <c r="D22" s="103" t="s">
        <v>189</v>
      </c>
      <c r="E22" s="104">
        <v>178</v>
      </c>
      <c r="F22" s="101"/>
      <c r="G22" s="101">
        <f t="shared" si="0"/>
        <v>0</v>
      </c>
    </row>
    <row r="23" spans="1:7" ht="28.5">
      <c r="A23" s="101">
        <v>12</v>
      </c>
      <c r="B23" s="117" t="s">
        <v>273</v>
      </c>
      <c r="C23" s="102" t="s">
        <v>179</v>
      </c>
      <c r="D23" s="103" t="s">
        <v>189</v>
      </c>
      <c r="E23" s="104">
        <v>178</v>
      </c>
      <c r="F23" s="101"/>
      <c r="G23" s="101">
        <f t="shared" si="0"/>
        <v>0</v>
      </c>
    </row>
    <row r="24" spans="1:7" ht="28.5">
      <c r="A24" s="101">
        <v>13</v>
      </c>
      <c r="B24" s="117" t="s">
        <v>273</v>
      </c>
      <c r="C24" s="102" t="s">
        <v>180</v>
      </c>
      <c r="D24" s="103" t="s">
        <v>189</v>
      </c>
      <c r="E24" s="104">
        <v>235</v>
      </c>
      <c r="F24" s="101"/>
      <c r="G24" s="101">
        <f t="shared" si="0"/>
        <v>0</v>
      </c>
    </row>
    <row r="25" spans="1:7" ht="28.5">
      <c r="A25" s="101">
        <v>14</v>
      </c>
      <c r="B25" s="117" t="s">
        <v>273</v>
      </c>
      <c r="C25" s="102" t="s">
        <v>181</v>
      </c>
      <c r="D25" s="103" t="s">
        <v>189</v>
      </c>
      <c r="E25" s="104">
        <v>235</v>
      </c>
      <c r="F25" s="101"/>
      <c r="G25" s="101">
        <f t="shared" si="0"/>
        <v>0</v>
      </c>
    </row>
    <row r="26" spans="1:7" ht="14.25">
      <c r="A26" s="101">
        <v>15</v>
      </c>
      <c r="B26" s="117" t="s">
        <v>273</v>
      </c>
      <c r="C26" s="102" t="s">
        <v>182</v>
      </c>
      <c r="D26" s="103" t="s">
        <v>190</v>
      </c>
      <c r="E26" s="104">
        <v>322.908</v>
      </c>
      <c r="F26" s="101"/>
      <c r="G26" s="101">
        <f t="shared" si="0"/>
        <v>0</v>
      </c>
    </row>
    <row r="27" spans="1:7" ht="42.75">
      <c r="A27" s="101">
        <v>16</v>
      </c>
      <c r="B27" s="117" t="s">
        <v>273</v>
      </c>
      <c r="C27" s="102" t="s">
        <v>184</v>
      </c>
      <c r="D27" s="103" t="s">
        <v>190</v>
      </c>
      <c r="E27" s="104">
        <v>1584.54</v>
      </c>
      <c r="F27" s="101"/>
      <c r="G27" s="101">
        <f t="shared" si="0"/>
        <v>0</v>
      </c>
    </row>
    <row r="28" spans="1:7" ht="71.25">
      <c r="A28" s="101">
        <v>17</v>
      </c>
      <c r="B28" s="117" t="s">
        <v>273</v>
      </c>
      <c r="C28" s="102" t="s">
        <v>183</v>
      </c>
      <c r="D28" s="103" t="s">
        <v>190</v>
      </c>
      <c r="E28" s="104">
        <v>4948.873</v>
      </c>
      <c r="F28" s="101"/>
      <c r="G28" s="101">
        <f t="shared" si="0"/>
        <v>0</v>
      </c>
    </row>
    <row r="29" spans="1:7" ht="71.25">
      <c r="A29" s="101">
        <v>18</v>
      </c>
      <c r="B29" s="117" t="s">
        <v>273</v>
      </c>
      <c r="C29" s="102" t="s">
        <v>185</v>
      </c>
      <c r="D29" s="103" t="s">
        <v>190</v>
      </c>
      <c r="E29" s="104">
        <v>989.775</v>
      </c>
      <c r="F29" s="101"/>
      <c r="G29" s="101">
        <f t="shared" si="0"/>
        <v>0</v>
      </c>
    </row>
    <row r="30" spans="1:7" ht="57">
      <c r="A30" s="101">
        <v>19</v>
      </c>
      <c r="B30" s="117" t="s">
        <v>273</v>
      </c>
      <c r="C30" s="115" t="s">
        <v>186</v>
      </c>
      <c r="D30" s="103" t="s">
        <v>190</v>
      </c>
      <c r="E30" s="104">
        <v>3959.098</v>
      </c>
      <c r="F30" s="101"/>
      <c r="G30" s="101">
        <f t="shared" si="0"/>
        <v>0</v>
      </c>
    </row>
    <row r="31" spans="1:7" ht="14.25">
      <c r="A31" s="101">
        <v>20</v>
      </c>
      <c r="B31" s="117" t="s">
        <v>273</v>
      </c>
      <c r="C31" s="102" t="s">
        <v>187</v>
      </c>
      <c r="D31" s="103" t="s">
        <v>190</v>
      </c>
      <c r="E31" s="104">
        <v>3959.098</v>
      </c>
      <c r="F31" s="101"/>
      <c r="G31" s="101">
        <f t="shared" si="0"/>
        <v>0</v>
      </c>
    </row>
    <row r="32" spans="1:7" ht="14.25">
      <c r="A32" s="101">
        <v>21</v>
      </c>
      <c r="B32" s="117" t="s">
        <v>273</v>
      </c>
      <c r="C32" s="102" t="s">
        <v>188</v>
      </c>
      <c r="D32" s="103" t="s">
        <v>190</v>
      </c>
      <c r="E32" s="104">
        <v>98.977</v>
      </c>
      <c r="F32" s="101"/>
      <c r="G32" s="101">
        <f t="shared" si="0"/>
        <v>0</v>
      </c>
    </row>
    <row r="33" spans="1:7" ht="14.25">
      <c r="A33" s="162" t="s">
        <v>21</v>
      </c>
      <c r="B33" s="163" t="s">
        <v>22</v>
      </c>
      <c r="C33" s="163" t="s">
        <v>191</v>
      </c>
      <c r="D33" s="164" t="s">
        <v>24</v>
      </c>
      <c r="E33" s="165" t="s">
        <v>25</v>
      </c>
      <c r="F33" s="166" t="s">
        <v>26</v>
      </c>
      <c r="G33" s="166" t="s">
        <v>27</v>
      </c>
    </row>
    <row r="34" spans="1:7" ht="14.25">
      <c r="A34" s="101">
        <v>22</v>
      </c>
      <c r="B34" s="117" t="s">
        <v>273</v>
      </c>
      <c r="C34" s="102" t="s">
        <v>192</v>
      </c>
      <c r="D34" s="103" t="s">
        <v>190</v>
      </c>
      <c r="E34" s="114">
        <v>14.113</v>
      </c>
      <c r="F34" s="101"/>
      <c r="G34" s="101">
        <f t="shared" si="0"/>
        <v>0</v>
      </c>
    </row>
    <row r="35" spans="1:7" ht="28.5">
      <c r="A35" s="101">
        <v>23</v>
      </c>
      <c r="B35" s="117" t="s">
        <v>273</v>
      </c>
      <c r="C35" s="102" t="s">
        <v>172</v>
      </c>
      <c r="D35" s="103" t="s">
        <v>190</v>
      </c>
      <c r="E35" s="114">
        <v>14.113</v>
      </c>
      <c r="F35" s="101"/>
      <c r="G35" s="101">
        <f t="shared" si="0"/>
        <v>0</v>
      </c>
    </row>
    <row r="36" spans="1:7" ht="14.25">
      <c r="A36" s="101">
        <v>24</v>
      </c>
      <c r="B36" s="117" t="s">
        <v>273</v>
      </c>
      <c r="C36" s="102" t="s">
        <v>173</v>
      </c>
      <c r="D36" s="103" t="s">
        <v>190</v>
      </c>
      <c r="E36" s="114">
        <v>14.113</v>
      </c>
      <c r="F36" s="101"/>
      <c r="G36" s="101">
        <f t="shared" si="0"/>
        <v>0</v>
      </c>
    </row>
    <row r="37" spans="1:7" ht="28.5">
      <c r="A37" s="101">
        <v>25</v>
      </c>
      <c r="B37" s="117" t="s">
        <v>273</v>
      </c>
      <c r="C37" s="102" t="s">
        <v>193</v>
      </c>
      <c r="D37" s="107" t="s">
        <v>53</v>
      </c>
      <c r="E37" s="114">
        <v>2</v>
      </c>
      <c r="F37" s="101"/>
      <c r="G37" s="101">
        <f t="shared" si="0"/>
        <v>0</v>
      </c>
    </row>
    <row r="38" spans="1:7" ht="28.5">
      <c r="A38" s="101">
        <v>26</v>
      </c>
      <c r="B38" s="117" t="s">
        <v>273</v>
      </c>
      <c r="C38" s="102" t="s">
        <v>194</v>
      </c>
      <c r="D38" s="107" t="s">
        <v>32</v>
      </c>
      <c r="E38" s="114">
        <v>10.6</v>
      </c>
      <c r="F38" s="101"/>
      <c r="G38" s="101">
        <f t="shared" si="0"/>
        <v>0</v>
      </c>
    </row>
    <row r="39" spans="1:7" ht="14.25">
      <c r="A39" s="101">
        <v>27</v>
      </c>
      <c r="B39" s="117" t="s">
        <v>273</v>
      </c>
      <c r="C39" s="102" t="s">
        <v>195</v>
      </c>
      <c r="D39" s="103" t="s">
        <v>149</v>
      </c>
      <c r="E39" s="114">
        <v>56.45</v>
      </c>
      <c r="F39" s="101"/>
      <c r="G39" s="101">
        <f t="shared" si="0"/>
        <v>0</v>
      </c>
    </row>
    <row r="40" spans="1:7" ht="14.25">
      <c r="A40" s="101">
        <v>28</v>
      </c>
      <c r="B40" s="117" t="s">
        <v>273</v>
      </c>
      <c r="C40" s="102" t="s">
        <v>196</v>
      </c>
      <c r="D40" s="103" t="s">
        <v>149</v>
      </c>
      <c r="E40" s="114">
        <v>56.45</v>
      </c>
      <c r="F40" s="101"/>
      <c r="G40" s="101">
        <f t="shared" si="0"/>
        <v>0</v>
      </c>
    </row>
    <row r="41" spans="1:7" ht="28.5">
      <c r="A41" s="101">
        <v>29</v>
      </c>
      <c r="B41" s="117" t="s">
        <v>273</v>
      </c>
      <c r="C41" s="102" t="s">
        <v>197</v>
      </c>
      <c r="D41" s="103" t="s">
        <v>149</v>
      </c>
      <c r="E41" s="114">
        <v>56.45</v>
      </c>
      <c r="F41" s="101"/>
      <c r="G41" s="101">
        <f t="shared" si="0"/>
        <v>0</v>
      </c>
    </row>
    <row r="42" spans="1:7" ht="14.25">
      <c r="A42" s="101">
        <v>30</v>
      </c>
      <c r="B42" s="117" t="s">
        <v>273</v>
      </c>
      <c r="C42" s="102" t="s">
        <v>198</v>
      </c>
      <c r="D42" s="103" t="s">
        <v>149</v>
      </c>
      <c r="E42" s="114">
        <v>38</v>
      </c>
      <c r="F42" s="101"/>
      <c r="G42" s="101">
        <f t="shared" si="0"/>
        <v>0</v>
      </c>
    </row>
    <row r="43" spans="1:7" ht="14.25">
      <c r="A43" s="162" t="s">
        <v>21</v>
      </c>
      <c r="B43" s="163" t="s">
        <v>22</v>
      </c>
      <c r="C43" s="163" t="s">
        <v>199</v>
      </c>
      <c r="D43" s="164" t="s">
        <v>24</v>
      </c>
      <c r="E43" s="165" t="s">
        <v>25</v>
      </c>
      <c r="F43" s="166" t="s">
        <v>26</v>
      </c>
      <c r="G43" s="166" t="s">
        <v>27</v>
      </c>
    </row>
    <row r="44" spans="1:7" ht="28.5">
      <c r="A44" s="101">
        <v>31</v>
      </c>
      <c r="B44" s="117" t="s">
        <v>273</v>
      </c>
      <c r="C44" s="102" t="s">
        <v>200</v>
      </c>
      <c r="D44" s="103" t="s">
        <v>53</v>
      </c>
      <c r="E44" s="104">
        <v>33</v>
      </c>
      <c r="F44" s="101"/>
      <c r="G44" s="101">
        <f t="shared" si="0"/>
        <v>0</v>
      </c>
    </row>
    <row r="45" spans="1:7" ht="57">
      <c r="A45" s="101">
        <v>32</v>
      </c>
      <c r="B45" s="117" t="s">
        <v>273</v>
      </c>
      <c r="C45" s="102" t="s">
        <v>201</v>
      </c>
      <c r="D45" s="103" t="s">
        <v>53</v>
      </c>
      <c r="E45" s="104">
        <v>33</v>
      </c>
      <c r="F45" s="101"/>
      <c r="G45" s="101">
        <f t="shared" si="0"/>
        <v>0</v>
      </c>
    </row>
    <row r="46" spans="1:7" ht="42.75">
      <c r="A46" s="101">
        <v>33</v>
      </c>
      <c r="B46" s="117" t="s">
        <v>273</v>
      </c>
      <c r="C46" s="102" t="s">
        <v>202</v>
      </c>
      <c r="D46" s="107" t="s">
        <v>32</v>
      </c>
      <c r="E46" s="104">
        <v>35.436</v>
      </c>
      <c r="F46" s="101"/>
      <c r="G46" s="101">
        <f t="shared" si="0"/>
        <v>0</v>
      </c>
    </row>
    <row r="47" spans="1:7" ht="42.75">
      <c r="A47" s="101">
        <v>34</v>
      </c>
      <c r="B47" s="117" t="s">
        <v>273</v>
      </c>
      <c r="C47" s="102" t="s">
        <v>203</v>
      </c>
      <c r="D47" s="107" t="s">
        <v>32</v>
      </c>
      <c r="E47" s="104">
        <v>16</v>
      </c>
      <c r="F47" s="101"/>
      <c r="G47" s="101">
        <f t="shared" si="0"/>
        <v>0</v>
      </c>
    </row>
    <row r="48" spans="1:7" ht="28.5">
      <c r="A48" s="101">
        <v>35</v>
      </c>
      <c r="B48" s="117" t="s">
        <v>273</v>
      </c>
      <c r="C48" s="102" t="s">
        <v>204</v>
      </c>
      <c r="D48" s="103" t="s">
        <v>53</v>
      </c>
      <c r="E48" s="104">
        <v>1</v>
      </c>
      <c r="F48" s="101"/>
      <c r="G48" s="101">
        <f t="shared" si="0"/>
        <v>0</v>
      </c>
    </row>
    <row r="49" spans="1:7" ht="57">
      <c r="A49" s="101">
        <v>36</v>
      </c>
      <c r="B49" s="117" t="s">
        <v>273</v>
      </c>
      <c r="C49" s="102" t="s">
        <v>205</v>
      </c>
      <c r="D49" s="103" t="s">
        <v>189</v>
      </c>
      <c r="E49" s="104">
        <v>33</v>
      </c>
      <c r="F49" s="101"/>
      <c r="G49" s="101">
        <f t="shared" si="0"/>
        <v>0</v>
      </c>
    </row>
    <row r="50" spans="1:7" ht="28.5">
      <c r="A50" s="101">
        <v>37</v>
      </c>
      <c r="B50" s="117" t="s">
        <v>273</v>
      </c>
      <c r="C50" s="102" t="s">
        <v>206</v>
      </c>
      <c r="D50" s="103" t="s">
        <v>53</v>
      </c>
      <c r="E50" s="104">
        <v>37</v>
      </c>
      <c r="F50" s="101"/>
      <c r="G50" s="101">
        <f t="shared" si="0"/>
        <v>0</v>
      </c>
    </row>
    <row r="51" spans="1:7" ht="28.5">
      <c r="A51" s="101">
        <v>38</v>
      </c>
      <c r="B51" s="117" t="s">
        <v>273</v>
      </c>
      <c r="C51" s="102" t="s">
        <v>207</v>
      </c>
      <c r="D51" s="103" t="s">
        <v>53</v>
      </c>
      <c r="E51" s="104">
        <v>37</v>
      </c>
      <c r="F51" s="101"/>
      <c r="G51" s="101">
        <f t="shared" si="0"/>
        <v>0</v>
      </c>
    </row>
    <row r="52" spans="1:7" ht="14.25">
      <c r="A52" s="101">
        <v>39</v>
      </c>
      <c r="B52" s="117" t="s">
        <v>273</v>
      </c>
      <c r="C52" s="102" t="s">
        <v>208</v>
      </c>
      <c r="D52" s="103" t="s">
        <v>149</v>
      </c>
      <c r="E52" s="104">
        <v>0.354</v>
      </c>
      <c r="F52" s="101"/>
      <c r="G52" s="101">
        <f t="shared" si="0"/>
        <v>0</v>
      </c>
    </row>
    <row r="53" spans="1:7" ht="14.25">
      <c r="A53" s="101">
        <v>40</v>
      </c>
      <c r="B53" s="117" t="s">
        <v>273</v>
      </c>
      <c r="C53" s="102" t="s">
        <v>209</v>
      </c>
      <c r="D53" s="103" t="s">
        <v>53</v>
      </c>
      <c r="E53" s="104">
        <v>33</v>
      </c>
      <c r="F53" s="101"/>
      <c r="G53" s="101">
        <f t="shared" si="0"/>
        <v>0</v>
      </c>
    </row>
    <row r="54" spans="1:7" ht="14.25">
      <c r="A54" s="162" t="s">
        <v>21</v>
      </c>
      <c r="B54" s="163" t="s">
        <v>22</v>
      </c>
      <c r="C54" s="163" t="s">
        <v>210</v>
      </c>
      <c r="D54" s="164" t="s">
        <v>24</v>
      </c>
      <c r="E54" s="165" t="s">
        <v>25</v>
      </c>
      <c r="F54" s="166" t="s">
        <v>26</v>
      </c>
      <c r="G54" s="166" t="s">
        <v>27</v>
      </c>
    </row>
    <row r="55" spans="1:7" ht="28.5">
      <c r="A55" s="101">
        <v>41</v>
      </c>
      <c r="B55" s="117" t="s">
        <v>273</v>
      </c>
      <c r="C55" s="102" t="s">
        <v>211</v>
      </c>
      <c r="D55" s="107" t="s">
        <v>53</v>
      </c>
      <c r="E55" s="112">
        <v>12</v>
      </c>
      <c r="F55" s="101"/>
      <c r="G55" s="101">
        <f t="shared" si="0"/>
        <v>0</v>
      </c>
    </row>
    <row r="56" spans="1:7" ht="57">
      <c r="A56" s="101">
        <v>42</v>
      </c>
      <c r="B56" s="117" t="s">
        <v>273</v>
      </c>
      <c r="C56" s="102" t="s">
        <v>212</v>
      </c>
      <c r="D56" s="107" t="s">
        <v>53</v>
      </c>
      <c r="E56" s="112">
        <v>12</v>
      </c>
      <c r="F56" s="101"/>
      <c r="G56" s="101">
        <f t="shared" si="0"/>
        <v>0</v>
      </c>
    </row>
    <row r="57" spans="1:7" ht="42.75">
      <c r="A57" s="101">
        <v>43</v>
      </c>
      <c r="B57" s="117" t="s">
        <v>273</v>
      </c>
      <c r="C57" s="102" t="s">
        <v>213</v>
      </c>
      <c r="D57" s="107" t="s">
        <v>32</v>
      </c>
      <c r="E57" s="113">
        <v>12.277</v>
      </c>
      <c r="F57" s="101"/>
      <c r="G57" s="101">
        <f t="shared" si="0"/>
        <v>0</v>
      </c>
    </row>
    <row r="58" spans="1:7" ht="42.75">
      <c r="A58" s="101">
        <v>44</v>
      </c>
      <c r="B58" s="117" t="s">
        <v>273</v>
      </c>
      <c r="C58" s="102" t="s">
        <v>214</v>
      </c>
      <c r="D58" s="107" t="s">
        <v>32</v>
      </c>
      <c r="E58" s="113">
        <v>6</v>
      </c>
      <c r="F58" s="101"/>
      <c r="G58" s="101">
        <f t="shared" si="0"/>
        <v>0</v>
      </c>
    </row>
    <row r="59" spans="1:7" ht="57">
      <c r="A59" s="101">
        <v>45</v>
      </c>
      <c r="B59" s="117" t="s">
        <v>273</v>
      </c>
      <c r="C59" s="102" t="s">
        <v>205</v>
      </c>
      <c r="D59" s="107" t="s">
        <v>189</v>
      </c>
      <c r="E59" s="113">
        <v>12</v>
      </c>
      <c r="F59" s="101"/>
      <c r="G59" s="101">
        <f t="shared" si="0"/>
        <v>0</v>
      </c>
    </row>
    <row r="60" spans="1:7" ht="28.5">
      <c r="A60" s="101">
        <v>46</v>
      </c>
      <c r="B60" s="117" t="s">
        <v>273</v>
      </c>
      <c r="C60" s="102" t="s">
        <v>206</v>
      </c>
      <c r="D60" s="107" t="s">
        <v>53</v>
      </c>
      <c r="E60" s="113">
        <v>16</v>
      </c>
      <c r="F60" s="101"/>
      <c r="G60" s="101">
        <f t="shared" si="0"/>
        <v>0</v>
      </c>
    </row>
    <row r="61" spans="1:7" ht="28.5">
      <c r="A61" s="101">
        <v>47</v>
      </c>
      <c r="B61" s="117" t="s">
        <v>273</v>
      </c>
      <c r="C61" s="102" t="s">
        <v>207</v>
      </c>
      <c r="D61" s="107" t="s">
        <v>53</v>
      </c>
      <c r="E61" s="113">
        <v>53</v>
      </c>
      <c r="F61" s="101"/>
      <c r="G61" s="101">
        <f t="shared" si="0"/>
        <v>0</v>
      </c>
    </row>
    <row r="62" spans="1:7" ht="14.25">
      <c r="A62" s="101">
        <v>48</v>
      </c>
      <c r="B62" s="117" t="s">
        <v>273</v>
      </c>
      <c r="C62" s="102" t="s">
        <v>215</v>
      </c>
      <c r="D62" s="107" t="s">
        <v>53</v>
      </c>
      <c r="E62" s="113">
        <v>12</v>
      </c>
      <c r="F62" s="101"/>
      <c r="G62" s="101">
        <f t="shared" si="0"/>
        <v>0</v>
      </c>
    </row>
    <row r="63" spans="1:7" ht="14.25">
      <c r="A63" s="162" t="s">
        <v>21</v>
      </c>
      <c r="B63" s="163" t="s">
        <v>22</v>
      </c>
      <c r="C63" s="163" t="s">
        <v>221</v>
      </c>
      <c r="D63" s="164" t="s">
        <v>24</v>
      </c>
      <c r="E63" s="165" t="s">
        <v>25</v>
      </c>
      <c r="F63" s="166" t="s">
        <v>26</v>
      </c>
      <c r="G63" s="166" t="s">
        <v>27</v>
      </c>
    </row>
    <row r="64" spans="1:7" ht="28.5">
      <c r="A64" s="101">
        <v>49</v>
      </c>
      <c r="B64" s="117" t="s">
        <v>273</v>
      </c>
      <c r="C64" s="102" t="s">
        <v>216</v>
      </c>
      <c r="D64" s="107" t="s">
        <v>53</v>
      </c>
      <c r="E64" s="218">
        <v>2</v>
      </c>
      <c r="F64" s="101"/>
      <c r="G64" s="101">
        <f t="shared" si="0"/>
        <v>0</v>
      </c>
    </row>
    <row r="65" spans="1:7" ht="57">
      <c r="A65" s="101">
        <v>50</v>
      </c>
      <c r="B65" s="117" t="s">
        <v>273</v>
      </c>
      <c r="C65" s="102" t="s">
        <v>217</v>
      </c>
      <c r="D65" s="107" t="s">
        <v>53</v>
      </c>
      <c r="E65" s="110">
        <v>2</v>
      </c>
      <c r="F65" s="101"/>
      <c r="G65" s="101">
        <f t="shared" si="0"/>
        <v>0</v>
      </c>
    </row>
    <row r="66" spans="1:7" ht="42.75">
      <c r="A66" s="101">
        <v>51</v>
      </c>
      <c r="B66" s="117" t="s">
        <v>273</v>
      </c>
      <c r="C66" s="102" t="s">
        <v>218</v>
      </c>
      <c r="D66" s="107" t="s">
        <v>32</v>
      </c>
      <c r="E66" s="110">
        <v>1.813</v>
      </c>
      <c r="F66" s="101"/>
      <c r="G66" s="101">
        <f t="shared" si="0"/>
        <v>0</v>
      </c>
    </row>
    <row r="67" spans="1:7" ht="28.5">
      <c r="A67" s="101">
        <v>52</v>
      </c>
      <c r="B67" s="117" t="s">
        <v>273</v>
      </c>
      <c r="C67" s="102" t="s">
        <v>219</v>
      </c>
      <c r="D67" s="107" t="s">
        <v>53</v>
      </c>
      <c r="E67" s="110">
        <v>2</v>
      </c>
      <c r="F67" s="101"/>
      <c r="G67" s="101">
        <f t="shared" si="0"/>
        <v>0</v>
      </c>
    </row>
    <row r="68" spans="1:7" ht="57">
      <c r="A68" s="101">
        <v>53</v>
      </c>
      <c r="B68" s="117" t="s">
        <v>273</v>
      </c>
      <c r="C68" s="102" t="s">
        <v>205</v>
      </c>
      <c r="D68" s="107" t="s">
        <v>189</v>
      </c>
      <c r="E68" s="110">
        <v>2</v>
      </c>
      <c r="F68" s="101"/>
      <c r="G68" s="101">
        <f t="shared" si="0"/>
        <v>0</v>
      </c>
    </row>
    <row r="69" spans="1:7" ht="14.25">
      <c r="A69" s="101">
        <v>54</v>
      </c>
      <c r="B69" s="117" t="s">
        <v>273</v>
      </c>
      <c r="C69" s="102" t="s">
        <v>220</v>
      </c>
      <c r="D69" s="107" t="s">
        <v>53</v>
      </c>
      <c r="E69" s="110">
        <v>2</v>
      </c>
      <c r="F69" s="101"/>
      <c r="G69" s="101">
        <f t="shared" si="0"/>
        <v>0</v>
      </c>
    </row>
    <row r="70" spans="1:7" ht="14.25">
      <c r="A70" s="162" t="s">
        <v>21</v>
      </c>
      <c r="B70" s="163" t="s">
        <v>22</v>
      </c>
      <c r="C70" s="163" t="s">
        <v>222</v>
      </c>
      <c r="D70" s="164" t="s">
        <v>24</v>
      </c>
      <c r="E70" s="165" t="s">
        <v>25</v>
      </c>
      <c r="F70" s="166" t="s">
        <v>26</v>
      </c>
      <c r="G70" s="166" t="s">
        <v>27</v>
      </c>
    </row>
    <row r="71" spans="1:7" ht="28.5">
      <c r="A71" s="101">
        <v>55</v>
      </c>
      <c r="B71" s="117" t="s">
        <v>273</v>
      </c>
      <c r="C71" s="102" t="s">
        <v>216</v>
      </c>
      <c r="D71" s="107" t="s">
        <v>53</v>
      </c>
      <c r="E71" s="111">
        <v>2</v>
      </c>
      <c r="F71" s="101"/>
      <c r="G71" s="101">
        <f t="shared" si="0"/>
        <v>0</v>
      </c>
    </row>
    <row r="72" spans="1:7" ht="85.5">
      <c r="A72" s="101">
        <v>56</v>
      </c>
      <c r="B72" s="117" t="s">
        <v>273</v>
      </c>
      <c r="C72" s="102" t="s">
        <v>223</v>
      </c>
      <c r="D72" s="107" t="s">
        <v>189</v>
      </c>
      <c r="E72" s="111">
        <v>1</v>
      </c>
      <c r="F72" s="101"/>
      <c r="G72" s="101">
        <f t="shared" si="0"/>
        <v>0</v>
      </c>
    </row>
    <row r="73" spans="1:7" ht="85.5">
      <c r="A73" s="101">
        <v>57</v>
      </c>
      <c r="B73" s="117" t="s">
        <v>273</v>
      </c>
      <c r="C73" s="102" t="s">
        <v>224</v>
      </c>
      <c r="D73" s="107" t="s">
        <v>189</v>
      </c>
      <c r="E73" s="111">
        <v>1</v>
      </c>
      <c r="F73" s="101"/>
      <c r="G73" s="101">
        <f t="shared" si="0"/>
        <v>0</v>
      </c>
    </row>
    <row r="74" spans="1:7" ht="14.25">
      <c r="A74" s="162" t="s">
        <v>21</v>
      </c>
      <c r="B74" s="163" t="s">
        <v>22</v>
      </c>
      <c r="C74" s="163" t="s">
        <v>225</v>
      </c>
      <c r="D74" s="164" t="s">
        <v>24</v>
      </c>
      <c r="E74" s="165" t="s">
        <v>25</v>
      </c>
      <c r="F74" s="166" t="s">
        <v>26</v>
      </c>
      <c r="G74" s="166" t="s">
        <v>27</v>
      </c>
    </row>
    <row r="75" spans="1:7" ht="28.5">
      <c r="A75" s="101">
        <v>58</v>
      </c>
      <c r="B75" s="117" t="s">
        <v>273</v>
      </c>
      <c r="C75" s="102" t="s">
        <v>226</v>
      </c>
      <c r="D75" s="107" t="s">
        <v>53</v>
      </c>
      <c r="E75" s="110">
        <v>2</v>
      </c>
      <c r="F75" s="101"/>
      <c r="G75" s="101">
        <f t="shared" si="0"/>
        <v>0</v>
      </c>
    </row>
    <row r="76" spans="1:7" ht="42.75">
      <c r="A76" s="101">
        <v>59</v>
      </c>
      <c r="B76" s="117" t="s">
        <v>273</v>
      </c>
      <c r="C76" s="102" t="s">
        <v>227</v>
      </c>
      <c r="D76" s="107" t="s">
        <v>189</v>
      </c>
      <c r="E76" s="110">
        <v>2</v>
      </c>
      <c r="F76" s="101"/>
      <c r="G76" s="101">
        <f t="shared" si="0"/>
        <v>0</v>
      </c>
    </row>
    <row r="77" spans="1:7" ht="42.75">
      <c r="A77" s="101">
        <v>60</v>
      </c>
      <c r="B77" s="117" t="s">
        <v>273</v>
      </c>
      <c r="C77" s="102" t="s">
        <v>228</v>
      </c>
      <c r="D77" s="107" t="s">
        <v>189</v>
      </c>
      <c r="E77" s="110">
        <v>2</v>
      </c>
      <c r="F77" s="101"/>
      <c r="G77" s="101">
        <f aca="true" t="shared" si="1" ref="G77:G127">E77*F77</f>
        <v>0</v>
      </c>
    </row>
    <row r="78" spans="1:7" ht="14.25">
      <c r="A78" s="162" t="s">
        <v>21</v>
      </c>
      <c r="B78" s="163" t="s">
        <v>22</v>
      </c>
      <c r="C78" s="163" t="s">
        <v>229</v>
      </c>
      <c r="D78" s="164" t="s">
        <v>24</v>
      </c>
      <c r="E78" s="165" t="s">
        <v>25</v>
      </c>
      <c r="F78" s="166" t="s">
        <v>26</v>
      </c>
      <c r="G78" s="166" t="s">
        <v>27</v>
      </c>
    </row>
    <row r="79" spans="1:7" ht="28.5">
      <c r="A79" s="101">
        <v>61</v>
      </c>
      <c r="B79" s="117" t="s">
        <v>273</v>
      </c>
      <c r="C79" s="102" t="s">
        <v>230</v>
      </c>
      <c r="D79" s="107" t="s">
        <v>53</v>
      </c>
      <c r="E79" s="110">
        <v>1</v>
      </c>
      <c r="F79" s="101"/>
      <c r="G79" s="101">
        <f t="shared" si="1"/>
        <v>0</v>
      </c>
    </row>
    <row r="80" spans="1:7" ht="28.5">
      <c r="A80" s="101">
        <v>62</v>
      </c>
      <c r="B80" s="117" t="s">
        <v>273</v>
      </c>
      <c r="C80" s="102" t="s">
        <v>231</v>
      </c>
      <c r="D80" s="107" t="s">
        <v>53</v>
      </c>
      <c r="E80" s="110">
        <v>1</v>
      </c>
      <c r="F80" s="101"/>
      <c r="G80" s="101">
        <f t="shared" si="1"/>
        <v>0</v>
      </c>
    </row>
    <row r="81" spans="1:7" ht="14.25">
      <c r="A81" s="162" t="s">
        <v>21</v>
      </c>
      <c r="B81" s="163" t="s">
        <v>22</v>
      </c>
      <c r="C81" s="163" t="s">
        <v>232</v>
      </c>
      <c r="D81" s="164" t="s">
        <v>24</v>
      </c>
      <c r="E81" s="165" t="s">
        <v>25</v>
      </c>
      <c r="F81" s="166" t="s">
        <v>26</v>
      </c>
      <c r="G81" s="166" t="s">
        <v>27</v>
      </c>
    </row>
    <row r="82" spans="1:7" ht="57">
      <c r="A82" s="101">
        <v>63</v>
      </c>
      <c r="B82" s="117" t="s">
        <v>273</v>
      </c>
      <c r="C82" s="102" t="s">
        <v>233</v>
      </c>
      <c r="D82" s="103" t="s">
        <v>53</v>
      </c>
      <c r="E82" s="109">
        <v>45</v>
      </c>
      <c r="F82" s="101"/>
      <c r="G82" s="101">
        <f t="shared" si="1"/>
        <v>0</v>
      </c>
    </row>
    <row r="83" spans="1:7" ht="57">
      <c r="A83" s="101">
        <v>64</v>
      </c>
      <c r="B83" s="117" t="s">
        <v>273</v>
      </c>
      <c r="C83" s="102" t="s">
        <v>234</v>
      </c>
      <c r="D83" s="103" t="s">
        <v>53</v>
      </c>
      <c r="E83" s="109">
        <v>1</v>
      </c>
      <c r="F83" s="101"/>
      <c r="G83" s="101">
        <f t="shared" si="1"/>
        <v>0</v>
      </c>
    </row>
    <row r="84" spans="1:7" ht="14.25">
      <c r="A84" s="101">
        <v>65</v>
      </c>
      <c r="B84" s="117" t="s">
        <v>273</v>
      </c>
      <c r="C84" s="102" t="s">
        <v>235</v>
      </c>
      <c r="D84" s="103" t="s">
        <v>53</v>
      </c>
      <c r="E84" s="109">
        <v>46</v>
      </c>
      <c r="F84" s="101"/>
      <c r="G84" s="101">
        <f t="shared" si="1"/>
        <v>0</v>
      </c>
    </row>
    <row r="85" spans="1:7" ht="14.25">
      <c r="A85" s="162" t="s">
        <v>21</v>
      </c>
      <c r="B85" s="163" t="s">
        <v>22</v>
      </c>
      <c r="C85" s="163" t="s">
        <v>236</v>
      </c>
      <c r="D85" s="164" t="s">
        <v>24</v>
      </c>
      <c r="E85" s="165" t="s">
        <v>25</v>
      </c>
      <c r="F85" s="166" t="s">
        <v>26</v>
      </c>
      <c r="G85" s="166" t="s">
        <v>27</v>
      </c>
    </row>
    <row r="86" spans="1:7" ht="14.25">
      <c r="A86" s="101">
        <v>66</v>
      </c>
      <c r="B86" s="117" t="s">
        <v>273</v>
      </c>
      <c r="C86" s="108" t="s">
        <v>237</v>
      </c>
      <c r="D86" s="107" t="s">
        <v>53</v>
      </c>
      <c r="E86" s="167">
        <v>7</v>
      </c>
      <c r="F86" s="101"/>
      <c r="G86" s="101">
        <f t="shared" si="1"/>
        <v>0</v>
      </c>
    </row>
    <row r="87" spans="1:7" ht="14.25">
      <c r="A87" s="101">
        <v>67</v>
      </c>
      <c r="B87" s="117" t="s">
        <v>273</v>
      </c>
      <c r="C87" s="108" t="s">
        <v>238</v>
      </c>
      <c r="D87" s="107" t="s">
        <v>53</v>
      </c>
      <c r="E87" s="167">
        <v>7</v>
      </c>
      <c r="F87" s="101"/>
      <c r="G87" s="101">
        <f t="shared" si="1"/>
        <v>0</v>
      </c>
    </row>
    <row r="88" spans="1:7" ht="14.25">
      <c r="A88" s="162" t="s">
        <v>21</v>
      </c>
      <c r="B88" s="163" t="s">
        <v>22</v>
      </c>
      <c r="C88" s="163" t="s">
        <v>239</v>
      </c>
      <c r="D88" s="164" t="s">
        <v>24</v>
      </c>
      <c r="E88" s="165" t="s">
        <v>25</v>
      </c>
      <c r="F88" s="166" t="s">
        <v>26</v>
      </c>
      <c r="G88" s="166" t="s">
        <v>27</v>
      </c>
    </row>
    <row r="89" spans="1:7" ht="14.25">
      <c r="A89" s="101">
        <v>68</v>
      </c>
      <c r="B89" s="117" t="s">
        <v>273</v>
      </c>
      <c r="C89" s="108" t="s">
        <v>240</v>
      </c>
      <c r="D89" s="103" t="s">
        <v>32</v>
      </c>
      <c r="E89" s="104">
        <v>227.23</v>
      </c>
      <c r="F89" s="101"/>
      <c r="G89" s="101">
        <f t="shared" si="1"/>
        <v>0</v>
      </c>
    </row>
    <row r="90" spans="1:7" ht="14.25">
      <c r="A90" s="101">
        <v>69</v>
      </c>
      <c r="B90" s="117" t="s">
        <v>273</v>
      </c>
      <c r="C90" s="108" t="s">
        <v>241</v>
      </c>
      <c r="D90" s="103" t="s">
        <v>32</v>
      </c>
      <c r="E90" s="104">
        <v>92.68</v>
      </c>
      <c r="F90" s="101"/>
      <c r="G90" s="101">
        <f t="shared" si="1"/>
        <v>0</v>
      </c>
    </row>
    <row r="91" spans="1:7" ht="14.25">
      <c r="A91" s="101">
        <v>70</v>
      </c>
      <c r="B91" s="117" t="s">
        <v>273</v>
      </c>
      <c r="C91" s="108" t="s">
        <v>242</v>
      </c>
      <c r="D91" s="103" t="s">
        <v>32</v>
      </c>
      <c r="E91" s="104">
        <v>532.22</v>
      </c>
      <c r="F91" s="101"/>
      <c r="G91" s="101">
        <f t="shared" si="1"/>
        <v>0</v>
      </c>
    </row>
    <row r="92" spans="1:7" ht="14.25">
      <c r="A92" s="101">
        <v>71</v>
      </c>
      <c r="B92" s="117" t="s">
        <v>273</v>
      </c>
      <c r="C92" s="108" t="s">
        <v>243</v>
      </c>
      <c r="D92" s="103" t="s">
        <v>32</v>
      </c>
      <c r="E92" s="104">
        <v>323.12</v>
      </c>
      <c r="F92" s="101"/>
      <c r="G92" s="101">
        <f t="shared" si="1"/>
        <v>0</v>
      </c>
    </row>
    <row r="93" spans="1:7" ht="14.25">
      <c r="A93" s="101">
        <v>72</v>
      </c>
      <c r="B93" s="117" t="s">
        <v>273</v>
      </c>
      <c r="C93" s="108" t="s">
        <v>244</v>
      </c>
      <c r="D93" s="107" t="s">
        <v>53</v>
      </c>
      <c r="E93" s="104">
        <v>6</v>
      </c>
      <c r="F93" s="101"/>
      <c r="G93" s="101">
        <f t="shared" si="1"/>
        <v>0</v>
      </c>
    </row>
    <row r="94" spans="1:7" ht="14.25">
      <c r="A94" s="101">
        <v>73</v>
      </c>
      <c r="B94" s="117" t="s">
        <v>273</v>
      </c>
      <c r="C94" s="108" t="s">
        <v>245</v>
      </c>
      <c r="D94" s="107" t="s">
        <v>53</v>
      </c>
      <c r="E94" s="104">
        <v>1</v>
      </c>
      <c r="F94" s="101"/>
      <c r="G94" s="101">
        <f t="shared" si="1"/>
        <v>0</v>
      </c>
    </row>
    <row r="95" spans="1:7" ht="14.25">
      <c r="A95" s="101">
        <v>74</v>
      </c>
      <c r="B95" s="117" t="s">
        <v>273</v>
      </c>
      <c r="C95" s="108" t="s">
        <v>246</v>
      </c>
      <c r="D95" s="107" t="s">
        <v>255</v>
      </c>
      <c r="E95" s="104">
        <v>4.545</v>
      </c>
      <c r="F95" s="101"/>
      <c r="G95" s="101">
        <f t="shared" si="1"/>
        <v>0</v>
      </c>
    </row>
    <row r="96" spans="1:7" ht="14.25">
      <c r="A96" s="101">
        <v>75</v>
      </c>
      <c r="B96" s="117" t="s">
        <v>273</v>
      </c>
      <c r="C96" s="108" t="s">
        <v>247</v>
      </c>
      <c r="D96" s="107" t="s">
        <v>255</v>
      </c>
      <c r="E96" s="104">
        <v>1.854</v>
      </c>
      <c r="F96" s="101"/>
      <c r="G96" s="101">
        <f t="shared" si="1"/>
        <v>0</v>
      </c>
    </row>
    <row r="97" spans="1:7" ht="14.25">
      <c r="A97" s="101">
        <v>76</v>
      </c>
      <c r="B97" s="117" t="s">
        <v>273</v>
      </c>
      <c r="C97" s="108" t="s">
        <v>248</v>
      </c>
      <c r="D97" s="107" t="s">
        <v>255</v>
      </c>
      <c r="E97" s="104">
        <v>10.644</v>
      </c>
      <c r="F97" s="101"/>
      <c r="G97" s="101">
        <f t="shared" si="1"/>
        <v>0</v>
      </c>
    </row>
    <row r="98" spans="1:7" ht="14.25">
      <c r="A98" s="101">
        <v>77</v>
      </c>
      <c r="B98" s="117" t="s">
        <v>273</v>
      </c>
      <c r="C98" s="108" t="s">
        <v>249</v>
      </c>
      <c r="D98" s="107" t="s">
        <v>255</v>
      </c>
      <c r="E98" s="104">
        <v>6.462</v>
      </c>
      <c r="F98" s="101"/>
      <c r="G98" s="101">
        <f t="shared" si="1"/>
        <v>0</v>
      </c>
    </row>
    <row r="99" spans="1:7" ht="14.25">
      <c r="A99" s="101">
        <v>78</v>
      </c>
      <c r="B99" s="117" t="s">
        <v>273</v>
      </c>
      <c r="C99" s="108" t="s">
        <v>250</v>
      </c>
      <c r="D99" s="107" t="s">
        <v>32</v>
      </c>
      <c r="E99" s="104">
        <v>227.23</v>
      </c>
      <c r="F99" s="101"/>
      <c r="G99" s="101">
        <f t="shared" si="1"/>
        <v>0</v>
      </c>
    </row>
    <row r="100" spans="1:7" ht="14.25">
      <c r="A100" s="101">
        <v>79</v>
      </c>
      <c r="B100" s="117" t="s">
        <v>273</v>
      </c>
      <c r="C100" s="108" t="s">
        <v>251</v>
      </c>
      <c r="D100" s="107" t="s">
        <v>32</v>
      </c>
      <c r="E100" s="104">
        <v>92.68</v>
      </c>
      <c r="F100" s="101"/>
      <c r="G100" s="101">
        <f t="shared" si="1"/>
        <v>0</v>
      </c>
    </row>
    <row r="101" spans="1:7" ht="14.25">
      <c r="A101" s="101">
        <v>80</v>
      </c>
      <c r="B101" s="117" t="s">
        <v>273</v>
      </c>
      <c r="C101" s="108" t="s">
        <v>252</v>
      </c>
      <c r="D101" s="107" t="s">
        <v>32</v>
      </c>
      <c r="E101" s="104">
        <v>532.22</v>
      </c>
      <c r="F101" s="101"/>
      <c r="G101" s="101">
        <f t="shared" si="1"/>
        <v>0</v>
      </c>
    </row>
    <row r="102" spans="1:7" ht="14.25">
      <c r="A102" s="101">
        <v>81</v>
      </c>
      <c r="B102" s="117" t="s">
        <v>273</v>
      </c>
      <c r="C102" s="108" t="s">
        <v>253</v>
      </c>
      <c r="D102" s="107" t="s">
        <v>32</v>
      </c>
      <c r="E102" s="104">
        <v>323.12</v>
      </c>
      <c r="F102" s="101"/>
      <c r="G102" s="101">
        <f t="shared" si="1"/>
        <v>0</v>
      </c>
    </row>
    <row r="103" spans="1:7" ht="14.25">
      <c r="A103" s="101">
        <v>82</v>
      </c>
      <c r="B103" s="117" t="s">
        <v>273</v>
      </c>
      <c r="C103" s="108" t="s">
        <v>254</v>
      </c>
      <c r="D103" s="107" t="s">
        <v>32</v>
      </c>
      <c r="E103" s="104">
        <v>1175.25</v>
      </c>
      <c r="F103" s="101"/>
      <c r="G103" s="101">
        <f t="shared" si="1"/>
        <v>0</v>
      </c>
    </row>
    <row r="104" spans="1:7" ht="14.25">
      <c r="A104" s="162" t="s">
        <v>21</v>
      </c>
      <c r="B104" s="163" t="s">
        <v>22</v>
      </c>
      <c r="C104" s="163" t="s">
        <v>256</v>
      </c>
      <c r="D104" s="164" t="s">
        <v>24</v>
      </c>
      <c r="E104" s="165" t="s">
        <v>25</v>
      </c>
      <c r="F104" s="166" t="s">
        <v>26</v>
      </c>
      <c r="G104" s="166" t="s">
        <v>27</v>
      </c>
    </row>
    <row r="105" spans="1:7" ht="14.25">
      <c r="A105" s="101">
        <v>83</v>
      </c>
      <c r="B105" s="117" t="s">
        <v>273</v>
      </c>
      <c r="C105" s="108" t="s">
        <v>257</v>
      </c>
      <c r="D105" s="107" t="s">
        <v>32</v>
      </c>
      <c r="E105" s="104">
        <v>279.81</v>
      </c>
      <c r="F105" s="101"/>
      <c r="G105" s="101">
        <f t="shared" si="1"/>
        <v>0</v>
      </c>
    </row>
    <row r="106" spans="1:7" ht="14.25">
      <c r="A106" s="101">
        <v>84</v>
      </c>
      <c r="B106" s="117" t="s">
        <v>273</v>
      </c>
      <c r="C106" s="106" t="s">
        <v>258</v>
      </c>
      <c r="D106" s="107" t="s">
        <v>53</v>
      </c>
      <c r="E106" s="104">
        <v>12</v>
      </c>
      <c r="F106" s="101"/>
      <c r="G106" s="101">
        <f t="shared" si="1"/>
        <v>0</v>
      </c>
    </row>
    <row r="107" spans="1:7" ht="14.25">
      <c r="A107" s="101">
        <v>85</v>
      </c>
      <c r="B107" s="117" t="s">
        <v>273</v>
      </c>
      <c r="C107" s="108" t="s">
        <v>259</v>
      </c>
      <c r="D107" s="107" t="s">
        <v>32</v>
      </c>
      <c r="E107" s="104">
        <v>13.4</v>
      </c>
      <c r="F107" s="101"/>
      <c r="G107" s="101">
        <f t="shared" si="1"/>
        <v>0</v>
      </c>
    </row>
    <row r="108" spans="1:7" ht="14.25">
      <c r="A108" s="101">
        <v>86</v>
      </c>
      <c r="B108" s="117" t="s">
        <v>273</v>
      </c>
      <c r="C108" s="108" t="s">
        <v>260</v>
      </c>
      <c r="D108" s="107" t="s">
        <v>53</v>
      </c>
      <c r="E108" s="104">
        <v>62</v>
      </c>
      <c r="F108" s="101"/>
      <c r="G108" s="101">
        <f t="shared" si="1"/>
        <v>0</v>
      </c>
    </row>
    <row r="109" spans="1:7" ht="14.25">
      <c r="A109" s="101">
        <v>87</v>
      </c>
      <c r="B109" s="117" t="s">
        <v>273</v>
      </c>
      <c r="C109" s="108" t="s">
        <v>254</v>
      </c>
      <c r="D109" s="107" t="s">
        <v>32</v>
      </c>
      <c r="E109" s="104">
        <v>279.81</v>
      </c>
      <c r="F109" s="101"/>
      <c r="G109" s="101">
        <f t="shared" si="1"/>
        <v>0</v>
      </c>
    </row>
    <row r="110" spans="1:7" ht="42.75">
      <c r="A110" s="162" t="s">
        <v>21</v>
      </c>
      <c r="B110" s="163" t="s">
        <v>22</v>
      </c>
      <c r="C110" s="168" t="s">
        <v>261</v>
      </c>
      <c r="D110" s="164" t="s">
        <v>24</v>
      </c>
      <c r="E110" s="165" t="s">
        <v>25</v>
      </c>
      <c r="F110" s="166" t="s">
        <v>26</v>
      </c>
      <c r="G110" s="166" t="s">
        <v>27</v>
      </c>
    </row>
    <row r="111" spans="1:7" ht="42.75">
      <c r="A111" s="101">
        <v>88</v>
      </c>
      <c r="B111" s="117" t="s">
        <v>273</v>
      </c>
      <c r="C111" s="169" t="s">
        <v>262</v>
      </c>
      <c r="D111" s="107" t="s">
        <v>53</v>
      </c>
      <c r="E111" s="110">
        <v>15</v>
      </c>
      <c r="F111" s="101"/>
      <c r="G111" s="101">
        <f t="shared" si="1"/>
        <v>0</v>
      </c>
    </row>
    <row r="112" spans="1:7" ht="14.25">
      <c r="A112" s="162" t="s">
        <v>21</v>
      </c>
      <c r="B112" s="163" t="s">
        <v>22</v>
      </c>
      <c r="C112" s="168" t="s">
        <v>263</v>
      </c>
      <c r="D112" s="164" t="s">
        <v>24</v>
      </c>
      <c r="E112" s="165" t="s">
        <v>25</v>
      </c>
      <c r="F112" s="166" t="s">
        <v>26</v>
      </c>
      <c r="G112" s="166" t="s">
        <v>27</v>
      </c>
    </row>
    <row r="113" spans="1:7" ht="14.25">
      <c r="A113" s="101">
        <v>89</v>
      </c>
      <c r="B113" s="117" t="s">
        <v>273</v>
      </c>
      <c r="C113" s="108" t="s">
        <v>264</v>
      </c>
      <c r="D113" s="103" t="s">
        <v>32</v>
      </c>
      <c r="E113" s="109">
        <v>2</v>
      </c>
      <c r="F113" s="101"/>
      <c r="G113" s="101">
        <f t="shared" si="1"/>
        <v>0</v>
      </c>
    </row>
    <row r="114" spans="1:7" ht="14.25">
      <c r="A114" s="101">
        <v>90</v>
      </c>
      <c r="B114" s="117" t="s">
        <v>273</v>
      </c>
      <c r="C114" s="108" t="s">
        <v>265</v>
      </c>
      <c r="D114" s="103" t="s">
        <v>32</v>
      </c>
      <c r="E114" s="109">
        <v>2</v>
      </c>
      <c r="F114" s="101"/>
      <c r="G114" s="101">
        <f t="shared" si="1"/>
        <v>0</v>
      </c>
    </row>
    <row r="115" spans="1:7" ht="28.5">
      <c r="A115" s="162" t="s">
        <v>21</v>
      </c>
      <c r="B115" s="163" t="s">
        <v>22</v>
      </c>
      <c r="C115" s="168" t="s">
        <v>266</v>
      </c>
      <c r="D115" s="164" t="s">
        <v>24</v>
      </c>
      <c r="E115" s="165" t="s">
        <v>25</v>
      </c>
      <c r="F115" s="166" t="s">
        <v>26</v>
      </c>
      <c r="G115" s="166" t="s">
        <v>27</v>
      </c>
    </row>
    <row r="116" spans="1:7" ht="14.25">
      <c r="A116" s="101">
        <v>91</v>
      </c>
      <c r="B116" s="117" t="s">
        <v>273</v>
      </c>
      <c r="C116" s="102" t="s">
        <v>267</v>
      </c>
      <c r="D116" s="103" t="s">
        <v>32</v>
      </c>
      <c r="E116" s="104">
        <v>3.7</v>
      </c>
      <c r="F116" s="101"/>
      <c r="G116" s="101">
        <f t="shared" si="1"/>
        <v>0</v>
      </c>
    </row>
    <row r="117" spans="1:7" ht="14.25">
      <c r="A117" s="101">
        <v>92</v>
      </c>
      <c r="B117" s="117" t="s">
        <v>273</v>
      </c>
      <c r="C117" s="102" t="s">
        <v>268</v>
      </c>
      <c r="D117" s="103" t="s">
        <v>190</v>
      </c>
      <c r="E117" s="104">
        <v>0.645</v>
      </c>
      <c r="F117" s="101"/>
      <c r="G117" s="101">
        <f t="shared" si="1"/>
        <v>0</v>
      </c>
    </row>
    <row r="118" spans="1:7" ht="28.5">
      <c r="A118" s="101">
        <v>93</v>
      </c>
      <c r="B118" s="117" t="s">
        <v>273</v>
      </c>
      <c r="C118" s="102" t="s">
        <v>269</v>
      </c>
      <c r="D118" s="103" t="s">
        <v>190</v>
      </c>
      <c r="E118" s="104">
        <v>0.645</v>
      </c>
      <c r="F118" s="101"/>
      <c r="G118" s="101">
        <f t="shared" si="1"/>
        <v>0</v>
      </c>
    </row>
    <row r="119" spans="1:7" ht="28.5">
      <c r="A119" s="101">
        <v>94</v>
      </c>
      <c r="B119" s="117" t="s">
        <v>273</v>
      </c>
      <c r="C119" s="102" t="s">
        <v>270</v>
      </c>
      <c r="D119" s="103" t="s">
        <v>190</v>
      </c>
      <c r="E119" s="104">
        <v>0.645</v>
      </c>
      <c r="F119" s="101"/>
      <c r="G119" s="101">
        <f t="shared" si="1"/>
        <v>0</v>
      </c>
    </row>
    <row r="120" spans="1:7" ht="14.25">
      <c r="A120" s="101">
        <v>95</v>
      </c>
      <c r="B120" s="117" t="s">
        <v>273</v>
      </c>
      <c r="C120" s="102" t="s">
        <v>271</v>
      </c>
      <c r="D120" s="103" t="s">
        <v>190</v>
      </c>
      <c r="E120" s="104">
        <v>6.22</v>
      </c>
      <c r="F120" s="101"/>
      <c r="G120" s="101">
        <f t="shared" si="1"/>
        <v>0</v>
      </c>
    </row>
    <row r="121" spans="1:7" ht="28.5">
      <c r="A121" s="101">
        <v>96</v>
      </c>
      <c r="B121" s="117" t="s">
        <v>273</v>
      </c>
      <c r="C121" s="102" t="s">
        <v>172</v>
      </c>
      <c r="D121" s="103" t="s">
        <v>190</v>
      </c>
      <c r="E121" s="104">
        <v>6.22</v>
      </c>
      <c r="F121" s="101"/>
      <c r="G121" s="101">
        <f t="shared" si="1"/>
        <v>0</v>
      </c>
    </row>
    <row r="122" spans="1:7" ht="14.25">
      <c r="A122" s="101">
        <v>97</v>
      </c>
      <c r="B122" s="117" t="s">
        <v>273</v>
      </c>
      <c r="C122" s="102" t="s">
        <v>173</v>
      </c>
      <c r="D122" s="103" t="s">
        <v>190</v>
      </c>
      <c r="E122" s="104">
        <v>6.22</v>
      </c>
      <c r="F122" s="101"/>
      <c r="G122" s="101">
        <f t="shared" si="1"/>
        <v>0</v>
      </c>
    </row>
    <row r="123" spans="1:7" ht="14.25">
      <c r="A123" s="101">
        <v>98</v>
      </c>
      <c r="B123" s="117" t="s">
        <v>273</v>
      </c>
      <c r="C123" s="102" t="s">
        <v>195</v>
      </c>
      <c r="D123" s="103" t="s">
        <v>149</v>
      </c>
      <c r="E123" s="104">
        <v>6.82</v>
      </c>
      <c r="F123" s="101"/>
      <c r="G123" s="101">
        <f t="shared" si="1"/>
        <v>0</v>
      </c>
    </row>
    <row r="124" spans="1:7" ht="14.25">
      <c r="A124" s="101">
        <v>99</v>
      </c>
      <c r="B124" s="117" t="s">
        <v>273</v>
      </c>
      <c r="C124" s="102" t="s">
        <v>196</v>
      </c>
      <c r="D124" s="103" t="s">
        <v>149</v>
      </c>
      <c r="E124" s="104">
        <v>6.82</v>
      </c>
      <c r="F124" s="101"/>
      <c r="G124" s="101">
        <f t="shared" si="1"/>
        <v>0</v>
      </c>
    </row>
    <row r="125" spans="1:7" ht="28.5">
      <c r="A125" s="101">
        <v>100</v>
      </c>
      <c r="B125" s="117" t="s">
        <v>273</v>
      </c>
      <c r="C125" s="102" t="s">
        <v>197</v>
      </c>
      <c r="D125" s="103" t="s">
        <v>149</v>
      </c>
      <c r="E125" s="104">
        <v>6.82</v>
      </c>
      <c r="F125" s="101"/>
      <c r="G125" s="101">
        <f t="shared" si="1"/>
        <v>0</v>
      </c>
    </row>
    <row r="126" spans="1:7" ht="28.5">
      <c r="A126" s="101">
        <v>101</v>
      </c>
      <c r="B126" s="117" t="s">
        <v>273</v>
      </c>
      <c r="C126" s="102" t="s">
        <v>272</v>
      </c>
      <c r="D126" s="103" t="s">
        <v>190</v>
      </c>
      <c r="E126" s="104">
        <v>1</v>
      </c>
      <c r="F126" s="101"/>
      <c r="G126" s="101">
        <f t="shared" si="1"/>
        <v>0</v>
      </c>
    </row>
    <row r="127" spans="1:7" ht="14.25">
      <c r="A127" s="101">
        <v>102</v>
      </c>
      <c r="B127" s="117" t="s">
        <v>273</v>
      </c>
      <c r="C127" s="102" t="s">
        <v>208</v>
      </c>
      <c r="D127" s="103" t="s">
        <v>149</v>
      </c>
      <c r="E127" s="104">
        <v>0.4</v>
      </c>
      <c r="F127" s="101"/>
      <c r="G127" s="101">
        <f t="shared" si="1"/>
        <v>0</v>
      </c>
    </row>
    <row r="128" spans="1:7" ht="18">
      <c r="A128" s="96"/>
      <c r="B128" s="97"/>
      <c r="C128" s="217" t="s">
        <v>166</v>
      </c>
      <c r="D128" s="217"/>
      <c r="E128" s="217"/>
      <c r="F128" s="217"/>
      <c r="G128" s="98">
        <f>SUM(G12:G127)</f>
        <v>0</v>
      </c>
    </row>
  </sheetData>
  <sheetProtection/>
  <mergeCells count="1">
    <mergeCell ref="C128:F1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58">
      <selection activeCell="F62" sqref="F62"/>
    </sheetView>
  </sheetViews>
  <sheetFormatPr defaultColWidth="9.140625" defaultRowHeight="12.75"/>
  <cols>
    <col min="1" max="1" width="7.7109375" style="0" bestFit="1" customWidth="1"/>
    <col min="2" max="2" width="15.7109375" style="0" customWidth="1"/>
    <col min="3" max="3" width="70.28125" style="0" customWidth="1"/>
    <col min="4" max="4" width="6.7109375" style="0" customWidth="1"/>
    <col min="5" max="5" width="13.57421875" style="176" customWidth="1"/>
    <col min="6" max="6" width="15.00390625" style="181" customWidth="1"/>
    <col min="7" max="7" width="17.8515625" style="181" customWidth="1"/>
  </cols>
  <sheetData>
    <row r="1" spans="1:7" ht="14.25">
      <c r="A1" s="32"/>
      <c r="B1" s="33"/>
      <c r="C1" s="33"/>
      <c r="D1" s="34"/>
      <c r="E1" s="171"/>
      <c r="F1" s="177"/>
      <c r="G1" s="177"/>
    </row>
    <row r="2" spans="1:7" ht="20.25">
      <c r="A2" s="32"/>
      <c r="B2" s="33"/>
      <c r="C2" s="37" t="s">
        <v>12</v>
      </c>
      <c r="D2" s="34"/>
      <c r="E2" s="171"/>
      <c r="F2" s="177"/>
      <c r="G2" s="177"/>
    </row>
    <row r="3" spans="1:7" ht="15" thickBot="1">
      <c r="A3" s="32"/>
      <c r="B3" s="33"/>
      <c r="C3" s="33"/>
      <c r="D3" s="34"/>
      <c r="E3" s="171"/>
      <c r="F3" s="177"/>
      <c r="G3" s="177"/>
    </row>
    <row r="4" spans="1:7" ht="15">
      <c r="A4" s="32"/>
      <c r="B4" s="38" t="s">
        <v>13</v>
      </c>
      <c r="C4" s="39" t="s">
        <v>14</v>
      </c>
      <c r="D4" s="34"/>
      <c r="E4" s="171"/>
      <c r="F4" s="177"/>
      <c r="G4" s="177"/>
    </row>
    <row r="5" spans="1:7" ht="15">
      <c r="A5" s="32"/>
      <c r="B5" s="40"/>
      <c r="C5" s="41" t="s">
        <v>15</v>
      </c>
      <c r="D5" s="34"/>
      <c r="E5" s="171"/>
      <c r="F5" s="177"/>
      <c r="G5" s="177"/>
    </row>
    <row r="6" spans="1:7" ht="15">
      <c r="A6" s="32"/>
      <c r="B6" s="40"/>
      <c r="C6" s="41" t="s">
        <v>16</v>
      </c>
      <c r="D6" s="34"/>
      <c r="E6" s="171"/>
      <c r="F6" s="177"/>
      <c r="G6" s="177"/>
    </row>
    <row r="7" spans="1:7" ht="30">
      <c r="A7" s="32"/>
      <c r="B7" s="40" t="s">
        <v>17</v>
      </c>
      <c r="C7" s="41" t="s">
        <v>18</v>
      </c>
      <c r="D7" s="34"/>
      <c r="E7" s="171"/>
      <c r="F7" s="177"/>
      <c r="G7" s="177"/>
    </row>
    <row r="8" spans="1:7" ht="15.75" thickBot="1">
      <c r="A8" s="32"/>
      <c r="B8" s="42" t="s">
        <v>19</v>
      </c>
      <c r="C8" s="43" t="s">
        <v>275</v>
      </c>
      <c r="D8" s="34"/>
      <c r="E8" s="171"/>
      <c r="F8" s="177"/>
      <c r="G8" s="177"/>
    </row>
    <row r="9" spans="1:7" ht="14.25">
      <c r="A9" s="32"/>
      <c r="B9" s="33"/>
      <c r="C9" s="33"/>
      <c r="D9" s="34"/>
      <c r="E9" s="171"/>
      <c r="F9" s="177"/>
      <c r="G9" s="177"/>
    </row>
    <row r="10" spans="1:7" ht="14.25">
      <c r="A10" s="32"/>
      <c r="B10" s="33"/>
      <c r="C10" s="33"/>
      <c r="D10" s="34"/>
      <c r="E10" s="171"/>
      <c r="F10" s="177"/>
      <c r="G10" s="177"/>
    </row>
    <row r="11" spans="1:7" ht="14.25">
      <c r="A11" s="162" t="s">
        <v>21</v>
      </c>
      <c r="B11" s="163" t="s">
        <v>22</v>
      </c>
      <c r="C11" s="163" t="s">
        <v>276</v>
      </c>
      <c r="D11" s="164" t="s">
        <v>24</v>
      </c>
      <c r="E11" s="172" t="s">
        <v>25</v>
      </c>
      <c r="F11" s="178" t="s">
        <v>26</v>
      </c>
      <c r="G11" s="178" t="s">
        <v>27</v>
      </c>
    </row>
    <row r="12" spans="1:7" ht="42.75">
      <c r="A12" s="101">
        <v>1</v>
      </c>
      <c r="B12" s="117" t="s">
        <v>429</v>
      </c>
      <c r="C12" s="122" t="s">
        <v>277</v>
      </c>
      <c r="D12" s="122" t="s">
        <v>32</v>
      </c>
      <c r="E12" s="174">
        <v>40</v>
      </c>
      <c r="F12" s="179"/>
      <c r="G12" s="179">
        <f>E12*F12</f>
        <v>0</v>
      </c>
    </row>
    <row r="13" spans="1:7" ht="14.25">
      <c r="A13" s="101">
        <v>2</v>
      </c>
      <c r="B13" s="117" t="s">
        <v>429</v>
      </c>
      <c r="C13" s="122" t="s">
        <v>278</v>
      </c>
      <c r="D13" s="122" t="s">
        <v>312</v>
      </c>
      <c r="E13" s="174">
        <v>2</v>
      </c>
      <c r="F13" s="179"/>
      <c r="G13" s="179">
        <f aca="true" t="shared" si="0" ref="G13:G63">E13*F13</f>
        <v>0</v>
      </c>
    </row>
    <row r="14" spans="1:7" ht="42.75">
      <c r="A14" s="101">
        <v>3</v>
      </c>
      <c r="B14" s="117" t="s">
        <v>429</v>
      </c>
      <c r="C14" s="122" t="s">
        <v>279</v>
      </c>
      <c r="D14" s="122" t="s">
        <v>53</v>
      </c>
      <c r="E14" s="174">
        <v>2</v>
      </c>
      <c r="F14" s="179"/>
      <c r="G14" s="179">
        <f t="shared" si="0"/>
        <v>0</v>
      </c>
    </row>
    <row r="15" spans="1:7" ht="42.75">
      <c r="A15" s="101">
        <v>4</v>
      </c>
      <c r="B15" s="117" t="s">
        <v>429</v>
      </c>
      <c r="C15" s="122" t="s">
        <v>280</v>
      </c>
      <c r="D15" s="122" t="s">
        <v>53</v>
      </c>
      <c r="E15" s="174">
        <v>2</v>
      </c>
      <c r="F15" s="179"/>
      <c r="G15" s="179">
        <f t="shared" si="0"/>
        <v>0</v>
      </c>
    </row>
    <row r="16" spans="1:7" ht="42.75">
      <c r="A16" s="101">
        <v>5</v>
      </c>
      <c r="B16" s="117" t="s">
        <v>429</v>
      </c>
      <c r="C16" s="122" t="s">
        <v>281</v>
      </c>
      <c r="D16" s="122" t="s">
        <v>32</v>
      </c>
      <c r="E16" s="174">
        <v>40</v>
      </c>
      <c r="F16" s="179"/>
      <c r="G16" s="179">
        <f t="shared" si="0"/>
        <v>0</v>
      </c>
    </row>
    <row r="17" spans="1:7" ht="28.5">
      <c r="A17" s="101">
        <v>6</v>
      </c>
      <c r="B17" s="117" t="s">
        <v>429</v>
      </c>
      <c r="C17" s="122" t="s">
        <v>282</v>
      </c>
      <c r="D17" s="122" t="s">
        <v>32</v>
      </c>
      <c r="E17" s="174">
        <v>40</v>
      </c>
      <c r="F17" s="179"/>
      <c r="G17" s="179">
        <f t="shared" si="0"/>
        <v>0</v>
      </c>
    </row>
    <row r="18" spans="1:7" ht="28.5">
      <c r="A18" s="101">
        <v>7</v>
      </c>
      <c r="B18" s="117" t="s">
        <v>429</v>
      </c>
      <c r="C18" s="122" t="s">
        <v>283</v>
      </c>
      <c r="D18" s="122" t="s">
        <v>53</v>
      </c>
      <c r="E18" s="174">
        <v>10</v>
      </c>
      <c r="F18" s="179"/>
      <c r="G18" s="179">
        <f t="shared" si="0"/>
        <v>0</v>
      </c>
    </row>
    <row r="19" spans="1:7" ht="28.5">
      <c r="A19" s="101">
        <v>8</v>
      </c>
      <c r="B19" s="117" t="s">
        <v>429</v>
      </c>
      <c r="C19" s="122" t="s">
        <v>284</v>
      </c>
      <c r="D19" s="122" t="s">
        <v>53</v>
      </c>
      <c r="E19" s="174">
        <v>10</v>
      </c>
      <c r="F19" s="179"/>
      <c r="G19" s="179">
        <f t="shared" si="0"/>
        <v>0</v>
      </c>
    </row>
    <row r="20" spans="1:7" ht="14.25">
      <c r="A20" s="101">
        <v>9</v>
      </c>
      <c r="B20" s="117" t="s">
        <v>429</v>
      </c>
      <c r="C20" s="122" t="s">
        <v>285</v>
      </c>
      <c r="D20" s="122" t="s">
        <v>313</v>
      </c>
      <c r="E20" s="174">
        <v>10</v>
      </c>
      <c r="F20" s="179"/>
      <c r="G20" s="179">
        <f t="shared" si="0"/>
        <v>0</v>
      </c>
    </row>
    <row r="21" spans="1:7" ht="14.25">
      <c r="A21" s="101">
        <v>10</v>
      </c>
      <c r="B21" s="117" t="s">
        <v>429</v>
      </c>
      <c r="C21" s="122" t="s">
        <v>286</v>
      </c>
      <c r="D21" s="122" t="s">
        <v>32</v>
      </c>
      <c r="E21" s="174">
        <v>10</v>
      </c>
      <c r="F21" s="179"/>
      <c r="G21" s="179">
        <f t="shared" si="0"/>
        <v>0</v>
      </c>
    </row>
    <row r="22" spans="1:7" ht="42.75">
      <c r="A22" s="101">
        <v>11</v>
      </c>
      <c r="B22" s="117" t="s">
        <v>429</v>
      </c>
      <c r="C22" s="122" t="s">
        <v>287</v>
      </c>
      <c r="D22" s="122" t="s">
        <v>32</v>
      </c>
      <c r="E22" s="174">
        <v>1690</v>
      </c>
      <c r="F22" s="179"/>
      <c r="G22" s="179">
        <f t="shared" si="0"/>
        <v>0</v>
      </c>
    </row>
    <row r="23" spans="1:7" ht="42.75">
      <c r="A23" s="101">
        <v>12</v>
      </c>
      <c r="B23" s="117" t="s">
        <v>429</v>
      </c>
      <c r="C23" s="122" t="s">
        <v>288</v>
      </c>
      <c r="D23" s="122" t="s">
        <v>32</v>
      </c>
      <c r="E23" s="174">
        <v>1690</v>
      </c>
      <c r="F23" s="179"/>
      <c r="G23" s="179">
        <f t="shared" si="0"/>
        <v>0</v>
      </c>
    </row>
    <row r="24" spans="1:7" ht="42.75">
      <c r="A24" s="101">
        <v>13</v>
      </c>
      <c r="B24" s="117" t="s">
        <v>429</v>
      </c>
      <c r="C24" s="122" t="s">
        <v>289</v>
      </c>
      <c r="D24" s="122" t="s">
        <v>32</v>
      </c>
      <c r="E24" s="174">
        <v>1877</v>
      </c>
      <c r="F24" s="179"/>
      <c r="G24" s="179">
        <f t="shared" si="0"/>
        <v>0</v>
      </c>
    </row>
    <row r="25" spans="1:7" ht="39.75" customHeight="1">
      <c r="A25" s="101">
        <v>14</v>
      </c>
      <c r="B25" s="117" t="s">
        <v>429</v>
      </c>
      <c r="C25" s="122" t="s">
        <v>290</v>
      </c>
      <c r="D25" s="122" t="s">
        <v>32</v>
      </c>
      <c r="E25" s="174">
        <v>1877</v>
      </c>
      <c r="F25" s="179"/>
      <c r="G25" s="179">
        <f t="shared" si="0"/>
        <v>0</v>
      </c>
    </row>
    <row r="26" spans="1:7" ht="14.25">
      <c r="A26" s="101">
        <v>15</v>
      </c>
      <c r="B26" s="117" t="s">
        <v>429</v>
      </c>
      <c r="C26" s="122" t="s">
        <v>291</v>
      </c>
      <c r="D26" s="122" t="s">
        <v>32</v>
      </c>
      <c r="E26" s="174">
        <v>1877</v>
      </c>
      <c r="F26" s="179"/>
      <c r="G26" s="179">
        <f t="shared" si="0"/>
        <v>0</v>
      </c>
    </row>
    <row r="27" spans="1:7" ht="42.75">
      <c r="A27" s="101">
        <v>16</v>
      </c>
      <c r="B27" s="117" t="s">
        <v>429</v>
      </c>
      <c r="C27" s="122" t="s">
        <v>292</v>
      </c>
      <c r="D27" s="122" t="s">
        <v>314</v>
      </c>
      <c r="E27" s="174">
        <v>2</v>
      </c>
      <c r="F27" s="179"/>
      <c r="G27" s="179">
        <f t="shared" si="0"/>
        <v>0</v>
      </c>
    </row>
    <row r="28" spans="1:7" ht="42.75">
      <c r="A28" s="101">
        <v>17</v>
      </c>
      <c r="B28" s="117" t="s">
        <v>429</v>
      </c>
      <c r="C28" s="122" t="s">
        <v>293</v>
      </c>
      <c r="D28" s="122" t="s">
        <v>314</v>
      </c>
      <c r="E28" s="174">
        <v>2</v>
      </c>
      <c r="F28" s="179"/>
      <c r="G28" s="179">
        <f t="shared" si="0"/>
        <v>0</v>
      </c>
    </row>
    <row r="29" spans="1:7" ht="42.75">
      <c r="A29" s="101">
        <v>18</v>
      </c>
      <c r="B29" s="117" t="s">
        <v>429</v>
      </c>
      <c r="C29" s="122" t="s">
        <v>294</v>
      </c>
      <c r="D29" s="122" t="s">
        <v>314</v>
      </c>
      <c r="E29" s="174">
        <v>4</v>
      </c>
      <c r="F29" s="179"/>
      <c r="G29" s="179">
        <f t="shared" si="0"/>
        <v>0</v>
      </c>
    </row>
    <row r="30" spans="1:7" ht="42.75">
      <c r="A30" s="101">
        <v>19</v>
      </c>
      <c r="B30" s="117" t="s">
        <v>429</v>
      </c>
      <c r="C30" s="122" t="s">
        <v>295</v>
      </c>
      <c r="D30" s="122" t="s">
        <v>314</v>
      </c>
      <c r="E30" s="174">
        <v>2</v>
      </c>
      <c r="F30" s="179"/>
      <c r="G30" s="179">
        <f t="shared" si="0"/>
        <v>0</v>
      </c>
    </row>
    <row r="31" spans="1:7" ht="42.75">
      <c r="A31" s="101">
        <v>20</v>
      </c>
      <c r="B31" s="117" t="s">
        <v>429</v>
      </c>
      <c r="C31" s="122" t="s">
        <v>296</v>
      </c>
      <c r="D31" s="122" t="s">
        <v>314</v>
      </c>
      <c r="E31" s="174">
        <v>2</v>
      </c>
      <c r="F31" s="179"/>
      <c r="G31" s="179">
        <f t="shared" si="0"/>
        <v>0</v>
      </c>
    </row>
    <row r="32" spans="1:7" ht="28.5">
      <c r="A32" s="101">
        <v>21</v>
      </c>
      <c r="B32" s="117" t="s">
        <v>429</v>
      </c>
      <c r="C32" s="122" t="s">
        <v>297</v>
      </c>
      <c r="D32" s="122" t="s">
        <v>32</v>
      </c>
      <c r="E32" s="174">
        <v>40</v>
      </c>
      <c r="F32" s="179"/>
      <c r="G32" s="179">
        <f t="shared" si="0"/>
        <v>0</v>
      </c>
    </row>
    <row r="33" spans="1:7" ht="28.5">
      <c r="A33" s="101">
        <v>22</v>
      </c>
      <c r="B33" s="117" t="s">
        <v>429</v>
      </c>
      <c r="C33" s="122" t="s">
        <v>298</v>
      </c>
      <c r="D33" s="122" t="s">
        <v>32</v>
      </c>
      <c r="E33" s="174">
        <v>10</v>
      </c>
      <c r="F33" s="179"/>
      <c r="G33" s="179">
        <f t="shared" si="0"/>
        <v>0</v>
      </c>
    </row>
    <row r="34" spans="1:7" ht="28.5">
      <c r="A34" s="101">
        <v>23</v>
      </c>
      <c r="B34" s="117" t="s">
        <v>429</v>
      </c>
      <c r="C34" s="122" t="s">
        <v>299</v>
      </c>
      <c r="D34" s="122" t="s">
        <v>32</v>
      </c>
      <c r="E34" s="174">
        <v>137</v>
      </c>
      <c r="F34" s="179"/>
      <c r="G34" s="179">
        <f t="shared" si="0"/>
        <v>0</v>
      </c>
    </row>
    <row r="35" spans="1:7" ht="42.75">
      <c r="A35" s="101">
        <v>24</v>
      </c>
      <c r="B35" s="117" t="s">
        <v>429</v>
      </c>
      <c r="C35" s="122" t="s">
        <v>323</v>
      </c>
      <c r="D35" s="122" t="s">
        <v>60</v>
      </c>
      <c r="E35" s="174">
        <f>(0.165+0.165)*2</f>
        <v>0.66</v>
      </c>
      <c r="F35" s="179"/>
      <c r="G35" s="179">
        <f t="shared" si="0"/>
        <v>0</v>
      </c>
    </row>
    <row r="36" spans="1:7" ht="57">
      <c r="A36" s="101">
        <v>25</v>
      </c>
      <c r="B36" s="117" t="s">
        <v>429</v>
      </c>
      <c r="C36" s="122" t="s">
        <v>300</v>
      </c>
      <c r="D36" s="122" t="s">
        <v>32</v>
      </c>
      <c r="E36" s="174">
        <v>14</v>
      </c>
      <c r="F36" s="179"/>
      <c r="G36" s="179">
        <f t="shared" si="0"/>
        <v>0</v>
      </c>
    </row>
    <row r="37" spans="1:7" ht="28.5">
      <c r="A37" s="101">
        <v>26</v>
      </c>
      <c r="B37" s="117" t="s">
        <v>429</v>
      </c>
      <c r="C37" s="122" t="s">
        <v>301</v>
      </c>
      <c r="D37" s="122" t="s">
        <v>315</v>
      </c>
      <c r="E37" s="174">
        <v>19</v>
      </c>
      <c r="F37" s="179"/>
      <c r="G37" s="179">
        <f t="shared" si="0"/>
        <v>0</v>
      </c>
    </row>
    <row r="38" spans="1:7" ht="28.5">
      <c r="A38" s="101">
        <v>27</v>
      </c>
      <c r="B38" s="117" t="s">
        <v>429</v>
      </c>
      <c r="C38" s="122" t="s">
        <v>302</v>
      </c>
      <c r="D38" s="122" t="s">
        <v>315</v>
      </c>
      <c r="E38" s="174">
        <v>19</v>
      </c>
      <c r="F38" s="179"/>
      <c r="G38" s="179">
        <f t="shared" si="0"/>
        <v>0</v>
      </c>
    </row>
    <row r="39" spans="1:7" ht="28.5">
      <c r="A39" s="101">
        <v>28</v>
      </c>
      <c r="B39" s="117" t="s">
        <v>429</v>
      </c>
      <c r="C39" s="122" t="s">
        <v>303</v>
      </c>
      <c r="D39" s="122" t="s">
        <v>315</v>
      </c>
      <c r="E39" s="174">
        <v>19</v>
      </c>
      <c r="F39" s="179"/>
      <c r="G39" s="179">
        <f t="shared" si="0"/>
        <v>0</v>
      </c>
    </row>
    <row r="40" spans="1:7" ht="28.5">
      <c r="A40" s="101">
        <v>29</v>
      </c>
      <c r="B40" s="117" t="s">
        <v>429</v>
      </c>
      <c r="C40" s="123" t="s">
        <v>304</v>
      </c>
      <c r="D40" s="122" t="s">
        <v>315</v>
      </c>
      <c r="E40" s="174">
        <v>2</v>
      </c>
      <c r="F40" s="179"/>
      <c r="G40" s="179">
        <f t="shared" si="0"/>
        <v>0</v>
      </c>
    </row>
    <row r="41" spans="1:7" ht="28.5">
      <c r="A41" s="101">
        <v>30</v>
      </c>
      <c r="B41" s="117" t="s">
        <v>429</v>
      </c>
      <c r="C41" s="123" t="s">
        <v>305</v>
      </c>
      <c r="D41" s="122" t="s">
        <v>315</v>
      </c>
      <c r="E41" s="174">
        <v>30</v>
      </c>
      <c r="F41" s="179"/>
      <c r="G41" s="179">
        <f t="shared" si="0"/>
        <v>0</v>
      </c>
    </row>
    <row r="42" spans="1:7" ht="28.5">
      <c r="A42" s="101">
        <v>31</v>
      </c>
      <c r="B42" s="117" t="s">
        <v>429</v>
      </c>
      <c r="C42" s="123" t="s">
        <v>306</v>
      </c>
      <c r="D42" s="122" t="s">
        <v>32</v>
      </c>
      <c r="E42" s="174">
        <v>18</v>
      </c>
      <c r="F42" s="179"/>
      <c r="G42" s="179">
        <f t="shared" si="0"/>
        <v>0</v>
      </c>
    </row>
    <row r="43" spans="1:7" ht="14.25">
      <c r="A43" s="101">
        <v>32</v>
      </c>
      <c r="B43" s="117" t="s">
        <v>429</v>
      </c>
      <c r="C43" s="123" t="s">
        <v>307</v>
      </c>
      <c r="D43" s="122" t="s">
        <v>53</v>
      </c>
      <c r="E43" s="174">
        <v>3</v>
      </c>
      <c r="F43" s="179"/>
      <c r="G43" s="179">
        <f t="shared" si="0"/>
        <v>0</v>
      </c>
    </row>
    <row r="44" spans="1:7" ht="28.5">
      <c r="A44" s="101">
        <v>33</v>
      </c>
      <c r="B44" s="117" t="s">
        <v>429</v>
      </c>
      <c r="C44" s="123" t="s">
        <v>475</v>
      </c>
      <c r="D44" s="122" t="s">
        <v>53</v>
      </c>
      <c r="E44" s="174">
        <v>3</v>
      </c>
      <c r="F44" s="179"/>
      <c r="G44" s="179">
        <f t="shared" si="0"/>
        <v>0</v>
      </c>
    </row>
    <row r="45" spans="1:7" ht="14.25">
      <c r="A45" s="101">
        <v>34</v>
      </c>
      <c r="B45" s="117" t="s">
        <v>429</v>
      </c>
      <c r="C45" s="123" t="s">
        <v>308</v>
      </c>
      <c r="D45" s="122" t="s">
        <v>32</v>
      </c>
      <c r="E45" s="174">
        <v>1700</v>
      </c>
      <c r="F45" s="179"/>
      <c r="G45" s="179">
        <f t="shared" si="0"/>
        <v>0</v>
      </c>
    </row>
    <row r="46" spans="1:7" ht="28.5">
      <c r="A46" s="101">
        <v>35</v>
      </c>
      <c r="B46" s="117" t="s">
        <v>429</v>
      </c>
      <c r="C46" s="122" t="s">
        <v>309</v>
      </c>
      <c r="D46" s="122" t="s">
        <v>65</v>
      </c>
      <c r="E46" s="174">
        <v>57.36</v>
      </c>
      <c r="F46" s="179"/>
      <c r="G46" s="179">
        <f t="shared" si="0"/>
        <v>0</v>
      </c>
    </row>
    <row r="47" spans="1:7" ht="28.5">
      <c r="A47" s="101">
        <v>36</v>
      </c>
      <c r="B47" s="117" t="s">
        <v>429</v>
      </c>
      <c r="C47" s="122" t="s">
        <v>310</v>
      </c>
      <c r="D47" s="122" t="s">
        <v>65</v>
      </c>
      <c r="E47" s="174">
        <v>57.36</v>
      </c>
      <c r="F47" s="179"/>
      <c r="G47" s="179">
        <f t="shared" si="0"/>
        <v>0</v>
      </c>
    </row>
    <row r="48" spans="1:7" ht="14.25">
      <c r="A48" s="101">
        <v>37</v>
      </c>
      <c r="B48" s="117" t="s">
        <v>429</v>
      </c>
      <c r="C48" s="122" t="s">
        <v>311</v>
      </c>
      <c r="D48" s="122" t="s">
        <v>53</v>
      </c>
      <c r="E48" s="174">
        <v>1</v>
      </c>
      <c r="F48" s="179"/>
      <c r="G48" s="179">
        <f t="shared" si="0"/>
        <v>0</v>
      </c>
    </row>
    <row r="49" spans="1:7" ht="14.25">
      <c r="A49" s="162" t="s">
        <v>21</v>
      </c>
      <c r="B49" s="163" t="s">
        <v>22</v>
      </c>
      <c r="C49" s="163" t="s">
        <v>316</v>
      </c>
      <c r="D49" s="164" t="s">
        <v>24</v>
      </c>
      <c r="E49" s="172" t="s">
        <v>25</v>
      </c>
      <c r="F49" s="178" t="s">
        <v>26</v>
      </c>
      <c r="G49" s="180" t="s">
        <v>27</v>
      </c>
    </row>
    <row r="50" spans="1:7" ht="28.5">
      <c r="A50" s="101">
        <v>38</v>
      </c>
      <c r="B50" s="117" t="s">
        <v>429</v>
      </c>
      <c r="C50" s="123" t="s">
        <v>317</v>
      </c>
      <c r="D50" s="108" t="s">
        <v>53</v>
      </c>
      <c r="E50" s="175">
        <v>1</v>
      </c>
      <c r="F50" s="179"/>
      <c r="G50" s="179">
        <f t="shared" si="0"/>
        <v>0</v>
      </c>
    </row>
    <row r="51" spans="1:7" ht="42.75">
      <c r="A51" s="101">
        <v>39</v>
      </c>
      <c r="B51" s="117" t="s">
        <v>429</v>
      </c>
      <c r="C51" s="123" t="s">
        <v>280</v>
      </c>
      <c r="D51" s="108" t="s">
        <v>53</v>
      </c>
      <c r="E51" s="175">
        <v>1</v>
      </c>
      <c r="F51" s="179"/>
      <c r="G51" s="179">
        <f t="shared" si="0"/>
        <v>0</v>
      </c>
    </row>
    <row r="52" spans="1:7" ht="42.75">
      <c r="A52" s="101">
        <v>40</v>
      </c>
      <c r="B52" s="117" t="s">
        <v>429</v>
      </c>
      <c r="C52" s="123" t="s">
        <v>318</v>
      </c>
      <c r="D52" s="108" t="s">
        <v>32</v>
      </c>
      <c r="E52" s="175">
        <v>50</v>
      </c>
      <c r="F52" s="179"/>
      <c r="G52" s="179">
        <f t="shared" si="0"/>
        <v>0</v>
      </c>
    </row>
    <row r="53" spans="1:7" ht="28.5">
      <c r="A53" s="101">
        <v>41</v>
      </c>
      <c r="B53" s="117" t="s">
        <v>429</v>
      </c>
      <c r="C53" s="123" t="s">
        <v>319</v>
      </c>
      <c r="D53" s="108" t="s">
        <v>53</v>
      </c>
      <c r="E53" s="175">
        <v>4</v>
      </c>
      <c r="F53" s="179"/>
      <c r="G53" s="179">
        <f t="shared" si="0"/>
        <v>0</v>
      </c>
    </row>
    <row r="54" spans="1:7" ht="42.75">
      <c r="A54" s="101">
        <v>42</v>
      </c>
      <c r="B54" s="117" t="s">
        <v>429</v>
      </c>
      <c r="C54" s="123" t="s">
        <v>289</v>
      </c>
      <c r="D54" s="108" t="s">
        <v>32</v>
      </c>
      <c r="E54" s="175">
        <v>554</v>
      </c>
      <c r="F54" s="179"/>
      <c r="G54" s="179">
        <f t="shared" si="0"/>
        <v>0</v>
      </c>
    </row>
    <row r="55" spans="1:7" ht="28.5">
      <c r="A55" s="101">
        <v>43</v>
      </c>
      <c r="B55" s="117" t="s">
        <v>429</v>
      </c>
      <c r="C55" s="123" t="s">
        <v>290</v>
      </c>
      <c r="D55" s="108" t="s">
        <v>32</v>
      </c>
      <c r="E55" s="175">
        <v>554</v>
      </c>
      <c r="F55" s="179"/>
      <c r="G55" s="179">
        <f t="shared" si="0"/>
        <v>0</v>
      </c>
    </row>
    <row r="56" spans="1:7" ht="14.25">
      <c r="A56" s="101">
        <v>44</v>
      </c>
      <c r="B56" s="117" t="s">
        <v>429</v>
      </c>
      <c r="C56" s="123" t="s">
        <v>291</v>
      </c>
      <c r="D56" s="108" t="s">
        <v>32</v>
      </c>
      <c r="E56" s="175">
        <v>277</v>
      </c>
      <c r="F56" s="179"/>
      <c r="G56" s="179">
        <f t="shared" si="0"/>
        <v>0</v>
      </c>
    </row>
    <row r="57" spans="1:7" ht="28.5">
      <c r="A57" s="101">
        <v>45</v>
      </c>
      <c r="B57" s="117" t="s">
        <v>429</v>
      </c>
      <c r="C57" s="123" t="s">
        <v>320</v>
      </c>
      <c r="D57" s="108" t="s">
        <v>32</v>
      </c>
      <c r="E57" s="175">
        <v>554</v>
      </c>
      <c r="F57" s="179"/>
      <c r="G57" s="179">
        <f t="shared" si="0"/>
        <v>0</v>
      </c>
    </row>
    <row r="58" spans="1:7" ht="28.5">
      <c r="A58" s="101">
        <v>46</v>
      </c>
      <c r="B58" s="117" t="s">
        <v>429</v>
      </c>
      <c r="C58" s="123" t="s">
        <v>304</v>
      </c>
      <c r="D58" s="108" t="s">
        <v>53</v>
      </c>
      <c r="E58" s="175">
        <v>8</v>
      </c>
      <c r="F58" s="179"/>
      <c r="G58" s="179">
        <f t="shared" si="0"/>
        <v>0</v>
      </c>
    </row>
    <row r="59" spans="1:7" ht="28.5">
      <c r="A59" s="101">
        <v>47</v>
      </c>
      <c r="B59" s="117" t="s">
        <v>429</v>
      </c>
      <c r="C59" s="123" t="s">
        <v>305</v>
      </c>
      <c r="D59" s="108" t="s">
        <v>53</v>
      </c>
      <c r="E59" s="175">
        <v>146</v>
      </c>
      <c r="F59" s="179"/>
      <c r="G59" s="179">
        <f t="shared" si="0"/>
        <v>0</v>
      </c>
    </row>
    <row r="60" spans="1:7" ht="14.25">
      <c r="A60" s="101">
        <v>48</v>
      </c>
      <c r="B60" s="117" t="s">
        <v>429</v>
      </c>
      <c r="C60" s="123" t="s">
        <v>321</v>
      </c>
      <c r="D60" s="108" t="s">
        <v>32</v>
      </c>
      <c r="E60" s="175">
        <v>55</v>
      </c>
      <c r="F60" s="179"/>
      <c r="G60" s="179">
        <f t="shared" si="0"/>
        <v>0</v>
      </c>
    </row>
    <row r="61" spans="1:7" ht="28.5">
      <c r="A61" s="101">
        <v>49</v>
      </c>
      <c r="B61" s="117" t="s">
        <v>429</v>
      </c>
      <c r="C61" s="123" t="s">
        <v>309</v>
      </c>
      <c r="D61" s="108" t="s">
        <v>65</v>
      </c>
      <c r="E61" s="175">
        <v>4</v>
      </c>
      <c r="F61" s="179"/>
      <c r="G61" s="179">
        <f t="shared" si="0"/>
        <v>0</v>
      </c>
    </row>
    <row r="62" spans="1:7" ht="28.5">
      <c r="A62" s="101">
        <v>50</v>
      </c>
      <c r="B62" s="117" t="s">
        <v>429</v>
      </c>
      <c r="C62" s="123" t="s">
        <v>310</v>
      </c>
      <c r="D62" s="108" t="s">
        <v>65</v>
      </c>
      <c r="E62" s="175">
        <v>4</v>
      </c>
      <c r="F62" s="179"/>
      <c r="G62" s="179">
        <f t="shared" si="0"/>
        <v>0</v>
      </c>
    </row>
    <row r="63" spans="1:7" ht="14.25">
      <c r="A63" s="101">
        <v>51</v>
      </c>
      <c r="B63" s="117" t="s">
        <v>429</v>
      </c>
      <c r="C63" s="123" t="s">
        <v>322</v>
      </c>
      <c r="D63" s="108" t="s">
        <v>53</v>
      </c>
      <c r="E63" s="175">
        <v>1</v>
      </c>
      <c r="F63" s="179"/>
      <c r="G63" s="179">
        <f t="shared" si="0"/>
        <v>0</v>
      </c>
    </row>
    <row r="64" spans="1:7" ht="18">
      <c r="A64" s="96"/>
      <c r="B64" s="97"/>
      <c r="C64" s="217" t="s">
        <v>166</v>
      </c>
      <c r="D64" s="217"/>
      <c r="E64" s="217"/>
      <c r="F64" s="217"/>
      <c r="G64" s="173">
        <f>SUM(G12:G63)</f>
        <v>0</v>
      </c>
    </row>
  </sheetData>
  <sheetProtection/>
  <mergeCells count="1">
    <mergeCell ref="C64:F6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54">
      <selection activeCell="F83" sqref="F83"/>
    </sheetView>
  </sheetViews>
  <sheetFormatPr defaultColWidth="9.140625" defaultRowHeight="12.75"/>
  <cols>
    <col min="1" max="1" width="7.7109375" style="0" bestFit="1" customWidth="1"/>
    <col min="2" max="2" width="15.7109375" style="0" customWidth="1"/>
    <col min="3" max="3" width="70.28125" style="0" customWidth="1"/>
    <col min="4" max="4" width="6.7109375" style="0" customWidth="1"/>
    <col min="5" max="5" width="13.57421875" style="0" customWidth="1"/>
    <col min="6" max="6" width="13.8515625" style="186" customWidth="1"/>
    <col min="7" max="7" width="17.8515625" style="186" customWidth="1"/>
  </cols>
  <sheetData>
    <row r="1" spans="1:7" ht="14.25">
      <c r="A1" s="32"/>
      <c r="B1" s="33"/>
      <c r="C1" s="33"/>
      <c r="D1" s="34"/>
      <c r="E1" s="35"/>
      <c r="F1" s="182"/>
      <c r="G1" s="182"/>
    </row>
    <row r="2" spans="1:7" ht="20.25">
      <c r="A2" s="32"/>
      <c r="B2" s="33"/>
      <c r="C2" s="37" t="s">
        <v>12</v>
      </c>
      <c r="D2" s="34"/>
      <c r="E2" s="35"/>
      <c r="F2" s="182"/>
      <c r="G2" s="182"/>
    </row>
    <row r="3" spans="1:7" ht="15" thickBot="1">
      <c r="A3" s="32"/>
      <c r="B3" s="33"/>
      <c r="C3" s="33"/>
      <c r="D3" s="34"/>
      <c r="E3" s="35"/>
      <c r="F3" s="182"/>
      <c r="G3" s="182"/>
    </row>
    <row r="4" spans="1:7" ht="15">
      <c r="A4" s="32"/>
      <c r="B4" s="38" t="s">
        <v>13</v>
      </c>
      <c r="C4" s="39" t="s">
        <v>14</v>
      </c>
      <c r="D4" s="34"/>
      <c r="E4" s="35"/>
      <c r="F4" s="182"/>
      <c r="G4" s="182"/>
    </row>
    <row r="5" spans="1:7" ht="15">
      <c r="A5" s="32"/>
      <c r="B5" s="40"/>
      <c r="C5" s="41" t="s">
        <v>15</v>
      </c>
      <c r="D5" s="34"/>
      <c r="E5" s="35"/>
      <c r="F5" s="182"/>
      <c r="G5" s="182"/>
    </row>
    <row r="6" spans="1:7" ht="15">
      <c r="A6" s="32"/>
      <c r="B6" s="40"/>
      <c r="C6" s="41" t="s">
        <v>16</v>
      </c>
      <c r="D6" s="34"/>
      <c r="E6" s="35"/>
      <c r="F6" s="182"/>
      <c r="G6" s="182"/>
    </row>
    <row r="7" spans="1:7" ht="30">
      <c r="A7" s="32"/>
      <c r="B7" s="40" t="s">
        <v>17</v>
      </c>
      <c r="C7" s="41" t="s">
        <v>18</v>
      </c>
      <c r="D7" s="34"/>
      <c r="E7" s="35"/>
      <c r="F7" s="182"/>
      <c r="G7" s="182"/>
    </row>
    <row r="8" spans="1:7" ht="15.75" thickBot="1">
      <c r="A8" s="32"/>
      <c r="B8" s="42" t="s">
        <v>19</v>
      </c>
      <c r="C8" s="43" t="s">
        <v>324</v>
      </c>
      <c r="D8" s="34"/>
      <c r="E8" s="35"/>
      <c r="F8" s="182"/>
      <c r="G8" s="182"/>
    </row>
    <row r="9" spans="1:7" ht="14.25">
      <c r="A9" s="32"/>
      <c r="B9" s="33"/>
      <c r="C9" s="33"/>
      <c r="D9" s="34"/>
      <c r="E9" s="35"/>
      <c r="F9" s="182"/>
      <c r="G9" s="182"/>
    </row>
    <row r="10" spans="1:7" ht="14.25">
      <c r="A10" s="32"/>
      <c r="B10" s="33"/>
      <c r="C10" s="33"/>
      <c r="D10" s="34"/>
      <c r="E10" s="35"/>
      <c r="F10" s="182"/>
      <c r="G10" s="182"/>
    </row>
    <row r="11" spans="1:7" ht="28.5">
      <c r="A11" s="162" t="s">
        <v>21</v>
      </c>
      <c r="B11" s="163" t="s">
        <v>22</v>
      </c>
      <c r="C11" s="168" t="s">
        <v>325</v>
      </c>
      <c r="D11" s="164" t="s">
        <v>24</v>
      </c>
      <c r="E11" s="165" t="s">
        <v>25</v>
      </c>
      <c r="F11" s="183" t="s">
        <v>26</v>
      </c>
      <c r="G11" s="183" t="s">
        <v>27</v>
      </c>
    </row>
    <row r="12" spans="1:7" ht="12.75">
      <c r="A12" s="101">
        <v>1</v>
      </c>
      <c r="B12" s="117" t="s">
        <v>148</v>
      </c>
      <c r="C12" s="119" t="s">
        <v>326</v>
      </c>
      <c r="D12" s="119" t="s">
        <v>350</v>
      </c>
      <c r="E12" s="121">
        <v>1</v>
      </c>
      <c r="F12" s="184"/>
      <c r="G12" s="184">
        <f>E12*F12</f>
        <v>0</v>
      </c>
    </row>
    <row r="13" spans="1:7" ht="12.75">
      <c r="A13" s="101">
        <v>2</v>
      </c>
      <c r="B13" s="117" t="s">
        <v>148</v>
      </c>
      <c r="C13" s="119" t="s">
        <v>327</v>
      </c>
      <c r="D13" s="119" t="s">
        <v>351</v>
      </c>
      <c r="E13" s="121">
        <v>1</v>
      </c>
      <c r="F13" s="184"/>
      <c r="G13" s="184">
        <f aca="true" t="shared" si="0" ref="G13:G76">E13*F13</f>
        <v>0</v>
      </c>
    </row>
    <row r="14" spans="1:7" ht="21">
      <c r="A14" s="101">
        <v>3</v>
      </c>
      <c r="B14" s="117" t="s">
        <v>148</v>
      </c>
      <c r="C14" s="119" t="s">
        <v>328</v>
      </c>
      <c r="D14" s="119" t="s">
        <v>65</v>
      </c>
      <c r="E14" s="121">
        <v>219.38</v>
      </c>
      <c r="F14" s="184"/>
      <c r="G14" s="184">
        <f t="shared" si="0"/>
        <v>0</v>
      </c>
    </row>
    <row r="15" spans="1:7" ht="31.5">
      <c r="A15" s="101">
        <v>4</v>
      </c>
      <c r="B15" s="117" t="s">
        <v>148</v>
      </c>
      <c r="C15" s="119" t="s">
        <v>329</v>
      </c>
      <c r="D15" s="119" t="s">
        <v>53</v>
      </c>
      <c r="E15" s="121">
        <v>23</v>
      </c>
      <c r="F15" s="184"/>
      <c r="G15" s="184">
        <f t="shared" si="0"/>
        <v>0</v>
      </c>
    </row>
    <row r="16" spans="1:7" ht="31.5">
      <c r="A16" s="101">
        <v>5</v>
      </c>
      <c r="B16" s="117" t="s">
        <v>148</v>
      </c>
      <c r="C16" s="119" t="s">
        <v>330</v>
      </c>
      <c r="D16" s="119" t="s">
        <v>53</v>
      </c>
      <c r="E16" s="121">
        <v>5</v>
      </c>
      <c r="F16" s="184"/>
      <c r="G16" s="184">
        <f t="shared" si="0"/>
        <v>0</v>
      </c>
    </row>
    <row r="17" spans="1:7" ht="31.5">
      <c r="A17" s="101">
        <v>6</v>
      </c>
      <c r="B17" s="117" t="s">
        <v>148</v>
      </c>
      <c r="C17" s="119" t="s">
        <v>331</v>
      </c>
      <c r="D17" s="119" t="s">
        <v>53</v>
      </c>
      <c r="E17" s="121">
        <v>1</v>
      </c>
      <c r="F17" s="184"/>
      <c r="G17" s="184">
        <f t="shared" si="0"/>
        <v>0</v>
      </c>
    </row>
    <row r="18" spans="1:7" ht="21">
      <c r="A18" s="101">
        <v>7</v>
      </c>
      <c r="B18" s="117" t="s">
        <v>148</v>
      </c>
      <c r="C18" s="119" t="s">
        <v>332</v>
      </c>
      <c r="D18" s="119" t="s">
        <v>53</v>
      </c>
      <c r="E18" s="121">
        <v>10</v>
      </c>
      <c r="F18" s="184"/>
      <c r="G18" s="184">
        <f t="shared" si="0"/>
        <v>0</v>
      </c>
    </row>
    <row r="19" spans="1:7" ht="21">
      <c r="A19" s="101">
        <v>8</v>
      </c>
      <c r="B19" s="117" t="s">
        <v>148</v>
      </c>
      <c r="C19" s="119" t="s">
        <v>333</v>
      </c>
      <c r="D19" s="119" t="s">
        <v>53</v>
      </c>
      <c r="E19" s="121">
        <v>29</v>
      </c>
      <c r="F19" s="184"/>
      <c r="G19" s="184">
        <f t="shared" si="0"/>
        <v>0</v>
      </c>
    </row>
    <row r="20" spans="1:7" ht="21">
      <c r="A20" s="101">
        <v>9</v>
      </c>
      <c r="B20" s="117" t="s">
        <v>148</v>
      </c>
      <c r="C20" s="119" t="s">
        <v>334</v>
      </c>
      <c r="D20" s="119" t="s">
        <v>53</v>
      </c>
      <c r="E20" s="121">
        <v>8</v>
      </c>
      <c r="F20" s="184"/>
      <c r="G20" s="184">
        <f t="shared" si="0"/>
        <v>0</v>
      </c>
    </row>
    <row r="21" spans="1:7" ht="21">
      <c r="A21" s="101">
        <v>10</v>
      </c>
      <c r="B21" s="117" t="s">
        <v>148</v>
      </c>
      <c r="C21" s="119" t="s">
        <v>335</v>
      </c>
      <c r="D21" s="119" t="s">
        <v>53</v>
      </c>
      <c r="E21" s="121">
        <v>2</v>
      </c>
      <c r="F21" s="184"/>
      <c r="G21" s="184">
        <f t="shared" si="0"/>
        <v>0</v>
      </c>
    </row>
    <row r="22" spans="1:7" ht="21">
      <c r="A22" s="101">
        <v>11</v>
      </c>
      <c r="B22" s="117" t="s">
        <v>148</v>
      </c>
      <c r="C22" s="119" t="s">
        <v>289</v>
      </c>
      <c r="D22" s="119" t="s">
        <v>32</v>
      </c>
      <c r="E22" s="121">
        <v>1375</v>
      </c>
      <c r="F22" s="184"/>
      <c r="G22" s="184">
        <f t="shared" si="0"/>
        <v>0</v>
      </c>
    </row>
    <row r="23" spans="1:7" ht="12.75">
      <c r="A23" s="101">
        <v>12</v>
      </c>
      <c r="B23" s="117" t="s">
        <v>148</v>
      </c>
      <c r="C23" s="119" t="s">
        <v>336</v>
      </c>
      <c r="D23" s="119" t="s">
        <v>32</v>
      </c>
      <c r="E23" s="121">
        <v>1375</v>
      </c>
      <c r="F23" s="184"/>
      <c r="G23" s="184">
        <f t="shared" si="0"/>
        <v>0</v>
      </c>
    </row>
    <row r="24" spans="1:7" ht="12.75">
      <c r="A24" s="101">
        <v>13</v>
      </c>
      <c r="B24" s="117" t="s">
        <v>148</v>
      </c>
      <c r="C24" s="120" t="s">
        <v>337</v>
      </c>
      <c r="D24" s="120" t="s">
        <v>32</v>
      </c>
      <c r="E24" s="124">
        <v>1375</v>
      </c>
      <c r="F24" s="184"/>
      <c r="G24" s="184">
        <f t="shared" si="0"/>
        <v>0</v>
      </c>
    </row>
    <row r="25" spans="1:7" ht="21">
      <c r="A25" s="101">
        <v>14</v>
      </c>
      <c r="B25" s="117" t="s">
        <v>148</v>
      </c>
      <c r="C25" s="119" t="s">
        <v>338</v>
      </c>
      <c r="D25" s="119" t="s">
        <v>32</v>
      </c>
      <c r="E25" s="121">
        <v>1375</v>
      </c>
      <c r="F25" s="184"/>
      <c r="G25" s="184">
        <f t="shared" si="0"/>
        <v>0</v>
      </c>
    </row>
    <row r="26" spans="1:7" ht="21">
      <c r="A26" s="101">
        <v>15</v>
      </c>
      <c r="B26" s="117" t="s">
        <v>148</v>
      </c>
      <c r="C26" s="119" t="s">
        <v>339</v>
      </c>
      <c r="D26" s="119" t="s">
        <v>32</v>
      </c>
      <c r="E26" s="121">
        <v>350</v>
      </c>
      <c r="F26" s="184"/>
      <c r="G26" s="184">
        <f t="shared" si="0"/>
        <v>0</v>
      </c>
    </row>
    <row r="27" spans="1:7" ht="12.75">
      <c r="A27" s="101">
        <v>16</v>
      </c>
      <c r="B27" s="117" t="s">
        <v>148</v>
      </c>
      <c r="C27" s="119" t="s">
        <v>340</v>
      </c>
      <c r="D27" s="119" t="s">
        <v>53</v>
      </c>
      <c r="E27" s="121">
        <v>39</v>
      </c>
      <c r="F27" s="184"/>
      <c r="G27" s="184">
        <f t="shared" si="0"/>
        <v>0</v>
      </c>
    </row>
    <row r="28" spans="1:7" ht="12.75">
      <c r="A28" s="101">
        <v>17</v>
      </c>
      <c r="B28" s="117" t="s">
        <v>148</v>
      </c>
      <c r="C28" s="119" t="s">
        <v>341</v>
      </c>
      <c r="D28" s="119" t="s">
        <v>53</v>
      </c>
      <c r="E28" s="121">
        <v>78</v>
      </c>
      <c r="F28" s="184"/>
      <c r="G28" s="184">
        <f t="shared" si="0"/>
        <v>0</v>
      </c>
    </row>
    <row r="29" spans="1:7" ht="12.75">
      <c r="A29" s="101">
        <v>18</v>
      </c>
      <c r="B29" s="117" t="s">
        <v>148</v>
      </c>
      <c r="C29" s="119" t="s">
        <v>306</v>
      </c>
      <c r="D29" s="119" t="s">
        <v>32</v>
      </c>
      <c r="E29" s="121">
        <v>39</v>
      </c>
      <c r="F29" s="184"/>
      <c r="G29" s="184">
        <f t="shared" si="0"/>
        <v>0</v>
      </c>
    </row>
    <row r="30" spans="1:7" ht="12.75">
      <c r="A30" s="101">
        <v>19</v>
      </c>
      <c r="B30" s="117" t="s">
        <v>148</v>
      </c>
      <c r="C30" s="119" t="s">
        <v>342</v>
      </c>
      <c r="D30" s="119" t="s">
        <v>32</v>
      </c>
      <c r="E30" s="121">
        <v>1375</v>
      </c>
      <c r="F30" s="184"/>
      <c r="G30" s="184">
        <f t="shared" si="0"/>
        <v>0</v>
      </c>
    </row>
    <row r="31" spans="1:7" ht="12.75">
      <c r="A31" s="101">
        <v>20</v>
      </c>
      <c r="B31" s="117" t="s">
        <v>148</v>
      </c>
      <c r="C31" s="119" t="s">
        <v>343</v>
      </c>
      <c r="D31" s="119" t="s">
        <v>315</v>
      </c>
      <c r="E31" s="121">
        <v>39</v>
      </c>
      <c r="F31" s="184"/>
      <c r="G31" s="184">
        <f t="shared" si="0"/>
        <v>0</v>
      </c>
    </row>
    <row r="32" spans="1:7" ht="12.75">
      <c r="A32" s="101">
        <v>21</v>
      </c>
      <c r="B32" s="117" t="s">
        <v>148</v>
      </c>
      <c r="C32" s="119" t="s">
        <v>307</v>
      </c>
      <c r="D32" s="119" t="s">
        <v>53</v>
      </c>
      <c r="E32" s="121">
        <v>39</v>
      </c>
      <c r="F32" s="184"/>
      <c r="G32" s="184">
        <f t="shared" si="0"/>
        <v>0</v>
      </c>
    </row>
    <row r="33" spans="1:7" ht="12.75">
      <c r="A33" s="101">
        <v>22</v>
      </c>
      <c r="B33" s="117" t="s">
        <v>148</v>
      </c>
      <c r="C33" s="119" t="s">
        <v>472</v>
      </c>
      <c r="D33" s="119" t="s">
        <v>53</v>
      </c>
      <c r="E33" s="121">
        <v>39</v>
      </c>
      <c r="F33" s="184"/>
      <c r="G33" s="184">
        <f t="shared" si="0"/>
        <v>0</v>
      </c>
    </row>
    <row r="34" spans="1:7" ht="12.75">
      <c r="A34" s="101">
        <v>23</v>
      </c>
      <c r="B34" s="117" t="s">
        <v>148</v>
      </c>
      <c r="C34" s="119" t="s">
        <v>473</v>
      </c>
      <c r="D34" s="119" t="s">
        <v>53</v>
      </c>
      <c r="E34" s="121">
        <v>1</v>
      </c>
      <c r="F34" s="184"/>
      <c r="G34" s="184">
        <f t="shared" si="0"/>
        <v>0</v>
      </c>
    </row>
    <row r="35" spans="1:7" ht="12.75">
      <c r="A35" s="101">
        <v>24</v>
      </c>
      <c r="B35" s="117" t="s">
        <v>148</v>
      </c>
      <c r="C35" s="119" t="s">
        <v>474</v>
      </c>
      <c r="D35" s="119" t="s">
        <v>53</v>
      </c>
      <c r="E35" s="121">
        <v>1</v>
      </c>
      <c r="F35" s="184"/>
      <c r="G35" s="184">
        <f t="shared" si="0"/>
        <v>0</v>
      </c>
    </row>
    <row r="36" spans="1:7" ht="12.75">
      <c r="A36" s="101">
        <v>25</v>
      </c>
      <c r="B36" s="117" t="s">
        <v>148</v>
      </c>
      <c r="C36" s="119" t="s">
        <v>344</v>
      </c>
      <c r="D36" s="119" t="s">
        <v>53</v>
      </c>
      <c r="E36" s="121">
        <v>39</v>
      </c>
      <c r="F36" s="184"/>
      <c r="G36" s="184">
        <f t="shared" si="0"/>
        <v>0</v>
      </c>
    </row>
    <row r="37" spans="1:7" ht="12.75">
      <c r="A37" s="101">
        <v>26</v>
      </c>
      <c r="B37" s="117" t="s">
        <v>148</v>
      </c>
      <c r="C37" s="119" t="s">
        <v>345</v>
      </c>
      <c r="D37" s="119" t="s">
        <v>53</v>
      </c>
      <c r="E37" s="121">
        <v>1</v>
      </c>
      <c r="F37" s="184"/>
      <c r="G37" s="184">
        <f t="shared" si="0"/>
        <v>0</v>
      </c>
    </row>
    <row r="38" spans="1:7" ht="12.75">
      <c r="A38" s="101">
        <v>27</v>
      </c>
      <c r="B38" s="117" t="s">
        <v>148</v>
      </c>
      <c r="C38" s="119" t="s">
        <v>346</v>
      </c>
      <c r="D38" s="119" t="s">
        <v>32</v>
      </c>
      <c r="E38" s="121">
        <v>276</v>
      </c>
      <c r="F38" s="184"/>
      <c r="G38" s="184">
        <f t="shared" si="0"/>
        <v>0</v>
      </c>
    </row>
    <row r="39" spans="1:7" ht="12.75">
      <c r="A39" s="101">
        <v>28</v>
      </c>
      <c r="B39" s="117" t="s">
        <v>148</v>
      </c>
      <c r="C39" s="119" t="s">
        <v>347</v>
      </c>
      <c r="D39" s="119" t="s">
        <v>32</v>
      </c>
      <c r="E39" s="121">
        <v>113</v>
      </c>
      <c r="F39" s="184"/>
      <c r="G39" s="184">
        <f t="shared" si="0"/>
        <v>0</v>
      </c>
    </row>
    <row r="40" spans="1:7" ht="12.75">
      <c r="A40" s="101">
        <v>29</v>
      </c>
      <c r="B40" s="117" t="s">
        <v>148</v>
      </c>
      <c r="C40" s="119" t="s">
        <v>348</v>
      </c>
      <c r="D40" s="119" t="s">
        <v>32</v>
      </c>
      <c r="E40" s="121">
        <v>507</v>
      </c>
      <c r="F40" s="184"/>
      <c r="G40" s="184">
        <f t="shared" si="0"/>
        <v>0</v>
      </c>
    </row>
    <row r="41" spans="1:7" ht="21">
      <c r="A41" s="101">
        <v>30</v>
      </c>
      <c r="B41" s="117" t="s">
        <v>148</v>
      </c>
      <c r="C41" s="119" t="s">
        <v>309</v>
      </c>
      <c r="D41" s="119" t="s">
        <v>352</v>
      </c>
      <c r="E41" s="121">
        <v>107.52</v>
      </c>
      <c r="F41" s="184"/>
      <c r="G41" s="184">
        <f t="shared" si="0"/>
        <v>0</v>
      </c>
    </row>
    <row r="42" spans="1:7" ht="21">
      <c r="A42" s="101">
        <v>31</v>
      </c>
      <c r="B42" s="117" t="s">
        <v>148</v>
      </c>
      <c r="C42" s="119" t="s">
        <v>310</v>
      </c>
      <c r="D42" s="119" t="s">
        <v>352</v>
      </c>
      <c r="E42" s="121">
        <v>107.52</v>
      </c>
      <c r="F42" s="184"/>
      <c r="G42" s="184">
        <f t="shared" si="0"/>
        <v>0</v>
      </c>
    </row>
    <row r="43" spans="1:7" ht="12.75">
      <c r="A43" s="101">
        <v>32</v>
      </c>
      <c r="B43" s="117" t="s">
        <v>148</v>
      </c>
      <c r="C43" s="119" t="s">
        <v>349</v>
      </c>
      <c r="D43" s="119" t="s">
        <v>53</v>
      </c>
      <c r="E43" s="121">
        <v>1</v>
      </c>
      <c r="F43" s="184"/>
      <c r="G43" s="184">
        <f t="shared" si="0"/>
        <v>0</v>
      </c>
    </row>
    <row r="44" spans="1:7" ht="14.25">
      <c r="A44" s="162" t="s">
        <v>21</v>
      </c>
      <c r="B44" s="163" t="s">
        <v>22</v>
      </c>
      <c r="C44" s="163" t="s">
        <v>353</v>
      </c>
      <c r="D44" s="164" t="s">
        <v>24</v>
      </c>
      <c r="E44" s="165" t="s">
        <v>25</v>
      </c>
      <c r="F44" s="183" t="s">
        <v>26</v>
      </c>
      <c r="G44" s="185" t="s">
        <v>27</v>
      </c>
    </row>
    <row r="45" spans="1:7" ht="12.75">
      <c r="A45" s="101">
        <v>33</v>
      </c>
      <c r="B45" s="117" t="s">
        <v>148</v>
      </c>
      <c r="C45" s="119" t="s">
        <v>354</v>
      </c>
      <c r="D45" s="119" t="s">
        <v>53</v>
      </c>
      <c r="E45" s="121">
        <v>1</v>
      </c>
      <c r="F45" s="184"/>
      <c r="G45" s="184">
        <f t="shared" si="0"/>
        <v>0</v>
      </c>
    </row>
    <row r="46" spans="1:7" ht="12.75">
      <c r="A46" s="101">
        <v>34</v>
      </c>
      <c r="B46" s="117" t="s">
        <v>148</v>
      </c>
      <c r="C46" s="119" t="s">
        <v>355</v>
      </c>
      <c r="D46" s="119" t="s">
        <v>53</v>
      </c>
      <c r="E46" s="121">
        <v>1</v>
      </c>
      <c r="F46" s="184"/>
      <c r="G46" s="184">
        <f t="shared" si="0"/>
        <v>0</v>
      </c>
    </row>
    <row r="47" spans="1:7" ht="21">
      <c r="A47" s="101">
        <v>35</v>
      </c>
      <c r="B47" s="117" t="s">
        <v>148</v>
      </c>
      <c r="C47" s="119" t="s">
        <v>289</v>
      </c>
      <c r="D47" s="119" t="s">
        <v>32</v>
      </c>
      <c r="E47" s="121">
        <v>38</v>
      </c>
      <c r="F47" s="184"/>
      <c r="G47" s="184">
        <f t="shared" si="0"/>
        <v>0</v>
      </c>
    </row>
    <row r="48" spans="1:7" ht="12.75">
      <c r="A48" s="101">
        <v>36</v>
      </c>
      <c r="B48" s="117" t="s">
        <v>148</v>
      </c>
      <c r="C48" s="119" t="s">
        <v>336</v>
      </c>
      <c r="D48" s="119" t="s">
        <v>32</v>
      </c>
      <c r="E48" s="121">
        <v>38</v>
      </c>
      <c r="F48" s="184"/>
      <c r="G48" s="184">
        <f t="shared" si="0"/>
        <v>0</v>
      </c>
    </row>
    <row r="49" spans="1:7" ht="12.75">
      <c r="A49" s="101">
        <v>37</v>
      </c>
      <c r="B49" s="117" t="s">
        <v>148</v>
      </c>
      <c r="C49" s="120" t="s">
        <v>337</v>
      </c>
      <c r="D49" s="120" t="s">
        <v>32</v>
      </c>
      <c r="E49" s="124">
        <v>38</v>
      </c>
      <c r="F49" s="184"/>
      <c r="G49" s="184">
        <f t="shared" si="0"/>
        <v>0</v>
      </c>
    </row>
    <row r="50" spans="1:7" ht="21">
      <c r="A50" s="101">
        <v>38</v>
      </c>
      <c r="B50" s="117" t="s">
        <v>148</v>
      </c>
      <c r="C50" s="119" t="s">
        <v>338</v>
      </c>
      <c r="D50" s="119" t="s">
        <v>32</v>
      </c>
      <c r="E50" s="121">
        <v>38</v>
      </c>
      <c r="F50" s="184"/>
      <c r="G50" s="184">
        <f t="shared" si="0"/>
        <v>0</v>
      </c>
    </row>
    <row r="51" spans="1:7" ht="12.75">
      <c r="A51" s="101">
        <v>39</v>
      </c>
      <c r="B51" s="117" t="s">
        <v>148</v>
      </c>
      <c r="C51" s="119" t="s">
        <v>341</v>
      </c>
      <c r="D51" s="119" t="s">
        <v>53</v>
      </c>
      <c r="E51" s="121">
        <v>8</v>
      </c>
      <c r="F51" s="184"/>
      <c r="G51" s="184">
        <f t="shared" si="0"/>
        <v>0</v>
      </c>
    </row>
    <row r="52" spans="1:7" ht="12.75">
      <c r="A52" s="101">
        <v>40</v>
      </c>
      <c r="B52" s="117" t="s">
        <v>148</v>
      </c>
      <c r="C52" s="119" t="s">
        <v>343</v>
      </c>
      <c r="D52" s="119" t="s">
        <v>315</v>
      </c>
      <c r="E52" s="121">
        <v>2</v>
      </c>
      <c r="F52" s="184"/>
      <c r="G52" s="184">
        <f t="shared" si="0"/>
        <v>0</v>
      </c>
    </row>
    <row r="53" spans="1:7" ht="12.75">
      <c r="A53" s="101">
        <v>41</v>
      </c>
      <c r="B53" s="117" t="s">
        <v>148</v>
      </c>
      <c r="C53" s="119" t="s">
        <v>472</v>
      </c>
      <c r="D53" s="119" t="s">
        <v>53</v>
      </c>
      <c r="E53" s="121">
        <v>1</v>
      </c>
      <c r="F53" s="184"/>
      <c r="G53" s="184">
        <f t="shared" si="0"/>
        <v>0</v>
      </c>
    </row>
    <row r="54" spans="1:7" ht="12.75">
      <c r="A54" s="101">
        <v>42</v>
      </c>
      <c r="B54" s="117" t="s">
        <v>148</v>
      </c>
      <c r="C54" s="119" t="s">
        <v>473</v>
      </c>
      <c r="D54" s="119" t="s">
        <v>53</v>
      </c>
      <c r="E54" s="121">
        <v>1</v>
      </c>
      <c r="F54" s="184"/>
      <c r="G54" s="184">
        <f t="shared" si="0"/>
        <v>0</v>
      </c>
    </row>
    <row r="55" spans="1:7" ht="12.75">
      <c r="A55" s="101">
        <v>43</v>
      </c>
      <c r="B55" s="117" t="s">
        <v>148</v>
      </c>
      <c r="C55" s="119" t="s">
        <v>474</v>
      </c>
      <c r="D55" s="119" t="s">
        <v>53</v>
      </c>
      <c r="E55" s="121">
        <v>1</v>
      </c>
      <c r="F55" s="184"/>
      <c r="G55" s="184">
        <f t="shared" si="0"/>
        <v>0</v>
      </c>
    </row>
    <row r="56" spans="1:7" ht="12.75">
      <c r="A56" s="101">
        <v>44</v>
      </c>
      <c r="B56" s="117" t="s">
        <v>148</v>
      </c>
      <c r="C56" s="119" t="s">
        <v>345</v>
      </c>
      <c r="D56" s="119" t="s">
        <v>53</v>
      </c>
      <c r="E56" s="121">
        <v>1</v>
      </c>
      <c r="F56" s="184"/>
      <c r="G56" s="184">
        <f t="shared" si="0"/>
        <v>0</v>
      </c>
    </row>
    <row r="57" spans="1:7" ht="12.75">
      <c r="A57" s="101">
        <v>45</v>
      </c>
      <c r="B57" s="117" t="s">
        <v>148</v>
      </c>
      <c r="C57" s="119" t="s">
        <v>346</v>
      </c>
      <c r="D57" s="119" t="s">
        <v>32</v>
      </c>
      <c r="E57" s="121">
        <v>23</v>
      </c>
      <c r="F57" s="184"/>
      <c r="G57" s="184">
        <f t="shared" si="0"/>
        <v>0</v>
      </c>
    </row>
    <row r="58" spans="1:7" ht="21">
      <c r="A58" s="101">
        <v>46</v>
      </c>
      <c r="B58" s="117" t="s">
        <v>148</v>
      </c>
      <c r="C58" s="119" t="s">
        <v>309</v>
      </c>
      <c r="D58" s="119" t="s">
        <v>352</v>
      </c>
      <c r="E58" s="121">
        <v>3</v>
      </c>
      <c r="F58" s="184"/>
      <c r="G58" s="184">
        <f t="shared" si="0"/>
        <v>0</v>
      </c>
    </row>
    <row r="59" spans="1:7" ht="21">
      <c r="A59" s="101">
        <v>47</v>
      </c>
      <c r="B59" s="117" t="s">
        <v>148</v>
      </c>
      <c r="C59" s="119" t="s">
        <v>310</v>
      </c>
      <c r="D59" s="119" t="s">
        <v>352</v>
      </c>
      <c r="E59" s="121">
        <v>3</v>
      </c>
      <c r="F59" s="184"/>
      <c r="G59" s="184">
        <f t="shared" si="0"/>
        <v>0</v>
      </c>
    </row>
    <row r="60" spans="1:7" ht="12.75">
      <c r="A60" s="101">
        <v>48</v>
      </c>
      <c r="B60" s="117" t="s">
        <v>148</v>
      </c>
      <c r="C60" s="119" t="s">
        <v>349</v>
      </c>
      <c r="D60" s="119" t="s">
        <v>53</v>
      </c>
      <c r="E60" s="121">
        <v>1</v>
      </c>
      <c r="F60" s="184"/>
      <c r="G60" s="184">
        <f t="shared" si="0"/>
        <v>0</v>
      </c>
    </row>
    <row r="61" spans="1:7" ht="14.25">
      <c r="A61" s="162" t="s">
        <v>21</v>
      </c>
      <c r="B61" s="163" t="s">
        <v>22</v>
      </c>
      <c r="C61" s="163" t="s">
        <v>356</v>
      </c>
      <c r="D61" s="164" t="s">
        <v>24</v>
      </c>
      <c r="E61" s="165" t="s">
        <v>25</v>
      </c>
      <c r="F61" s="183" t="s">
        <v>26</v>
      </c>
      <c r="G61" s="185" t="s">
        <v>27</v>
      </c>
    </row>
    <row r="62" spans="1:7" ht="12.75">
      <c r="A62" s="101">
        <v>49</v>
      </c>
      <c r="B62" s="117" t="s">
        <v>148</v>
      </c>
      <c r="C62" s="125" t="s">
        <v>326</v>
      </c>
      <c r="D62" s="126" t="s">
        <v>350</v>
      </c>
      <c r="E62" s="126">
        <v>1</v>
      </c>
      <c r="F62" s="184"/>
      <c r="G62" s="184">
        <f t="shared" si="0"/>
        <v>0</v>
      </c>
    </row>
    <row r="63" spans="1:7" ht="12.75">
      <c r="A63" s="101">
        <v>50</v>
      </c>
      <c r="B63" s="117" t="s">
        <v>148</v>
      </c>
      <c r="C63" s="125" t="s">
        <v>357</v>
      </c>
      <c r="D63" s="126" t="s">
        <v>351</v>
      </c>
      <c r="E63" s="126">
        <v>1</v>
      </c>
      <c r="F63" s="184"/>
      <c r="G63" s="184">
        <f t="shared" si="0"/>
        <v>0</v>
      </c>
    </row>
    <row r="64" spans="1:7" ht="21.75">
      <c r="A64" s="101">
        <v>51</v>
      </c>
      <c r="B64" s="117" t="s">
        <v>148</v>
      </c>
      <c r="C64" s="125" t="s">
        <v>358</v>
      </c>
      <c r="D64" s="126" t="s">
        <v>312</v>
      </c>
      <c r="E64" s="126">
        <v>7</v>
      </c>
      <c r="F64" s="184"/>
      <c r="G64" s="184">
        <f t="shared" si="0"/>
        <v>0</v>
      </c>
    </row>
    <row r="65" spans="1:7" ht="21.75">
      <c r="A65" s="101">
        <v>52</v>
      </c>
      <c r="B65" s="117" t="s">
        <v>148</v>
      </c>
      <c r="C65" s="125" t="s">
        <v>359</v>
      </c>
      <c r="D65" s="126" t="s">
        <v>312</v>
      </c>
      <c r="E65" s="126">
        <v>24</v>
      </c>
      <c r="F65" s="184"/>
      <c r="G65" s="184">
        <f t="shared" si="0"/>
        <v>0</v>
      </c>
    </row>
    <row r="66" spans="1:7" ht="21.75">
      <c r="A66" s="101">
        <v>53</v>
      </c>
      <c r="B66" s="117" t="s">
        <v>148</v>
      </c>
      <c r="C66" s="125" t="s">
        <v>360</v>
      </c>
      <c r="D66" s="126" t="s">
        <v>32</v>
      </c>
      <c r="E66" s="126">
        <v>927</v>
      </c>
      <c r="F66" s="184"/>
      <c r="G66" s="184">
        <f t="shared" si="0"/>
        <v>0</v>
      </c>
    </row>
    <row r="67" spans="1:7" ht="21.75">
      <c r="A67" s="101">
        <v>54</v>
      </c>
      <c r="B67" s="117" t="s">
        <v>148</v>
      </c>
      <c r="C67" s="125" t="s">
        <v>361</v>
      </c>
      <c r="D67" s="126" t="s">
        <v>32</v>
      </c>
      <c r="E67" s="126">
        <v>45</v>
      </c>
      <c r="F67" s="184"/>
      <c r="G67" s="184">
        <f t="shared" si="0"/>
        <v>0</v>
      </c>
    </row>
    <row r="68" spans="1:7" ht="21.75">
      <c r="A68" s="101">
        <v>55</v>
      </c>
      <c r="B68" s="117" t="s">
        <v>148</v>
      </c>
      <c r="C68" s="125" t="s">
        <v>362</v>
      </c>
      <c r="D68" s="126" t="s">
        <v>32</v>
      </c>
      <c r="E68" s="126">
        <v>26</v>
      </c>
      <c r="F68" s="184"/>
      <c r="G68" s="184">
        <f t="shared" si="0"/>
        <v>0</v>
      </c>
    </row>
    <row r="69" spans="1:7" ht="12.75">
      <c r="A69" s="101">
        <v>56</v>
      </c>
      <c r="B69" s="117" t="s">
        <v>148</v>
      </c>
      <c r="C69" s="125" t="s">
        <v>363</v>
      </c>
      <c r="D69" s="126" t="s">
        <v>32</v>
      </c>
      <c r="E69" s="126">
        <v>554</v>
      </c>
      <c r="F69" s="184"/>
      <c r="G69" s="184">
        <f t="shared" si="0"/>
        <v>0</v>
      </c>
    </row>
    <row r="70" spans="1:7" ht="21">
      <c r="A70" s="101">
        <v>57</v>
      </c>
      <c r="B70" s="117" t="s">
        <v>148</v>
      </c>
      <c r="C70" s="119" t="s">
        <v>289</v>
      </c>
      <c r="D70" s="119" t="s">
        <v>32</v>
      </c>
      <c r="E70" s="121">
        <v>172</v>
      </c>
      <c r="F70" s="184"/>
      <c r="G70" s="184">
        <f t="shared" si="0"/>
        <v>0</v>
      </c>
    </row>
    <row r="71" spans="1:7" ht="12.75">
      <c r="A71" s="101">
        <v>58</v>
      </c>
      <c r="B71" s="117" t="s">
        <v>148</v>
      </c>
      <c r="C71" s="119" t="s">
        <v>336</v>
      </c>
      <c r="D71" s="119" t="s">
        <v>32</v>
      </c>
      <c r="E71" s="121">
        <v>172</v>
      </c>
      <c r="F71" s="184"/>
      <c r="G71" s="184">
        <f t="shared" si="0"/>
        <v>0</v>
      </c>
    </row>
    <row r="72" spans="1:7" ht="12.75">
      <c r="A72" s="101">
        <v>59</v>
      </c>
      <c r="B72" s="117" t="s">
        <v>148</v>
      </c>
      <c r="C72" s="120" t="s">
        <v>337</v>
      </c>
      <c r="D72" s="120" t="s">
        <v>32</v>
      </c>
      <c r="E72" s="124">
        <v>172</v>
      </c>
      <c r="F72" s="184"/>
      <c r="G72" s="184">
        <f t="shared" si="0"/>
        <v>0</v>
      </c>
    </row>
    <row r="73" spans="1:7" ht="21">
      <c r="A73" s="101">
        <v>60</v>
      </c>
      <c r="B73" s="117" t="s">
        <v>148</v>
      </c>
      <c r="C73" s="119" t="s">
        <v>338</v>
      </c>
      <c r="D73" s="119" t="s">
        <v>32</v>
      </c>
      <c r="E73" s="121">
        <v>172</v>
      </c>
      <c r="F73" s="184"/>
      <c r="G73" s="184">
        <f t="shared" si="0"/>
        <v>0</v>
      </c>
    </row>
    <row r="74" spans="1:7" ht="12.75">
      <c r="A74" s="101">
        <v>61</v>
      </c>
      <c r="B74" s="117" t="s">
        <v>148</v>
      </c>
      <c r="C74" s="119" t="s">
        <v>341</v>
      </c>
      <c r="D74" s="119" t="s">
        <v>53</v>
      </c>
      <c r="E74" s="121">
        <v>40</v>
      </c>
      <c r="F74" s="184"/>
      <c r="G74" s="184">
        <f t="shared" si="0"/>
        <v>0</v>
      </c>
    </row>
    <row r="75" spans="1:7" ht="12.75">
      <c r="A75" s="101">
        <v>62</v>
      </c>
      <c r="B75" s="117" t="s">
        <v>148</v>
      </c>
      <c r="C75" s="119" t="s">
        <v>343</v>
      </c>
      <c r="D75" s="119" t="s">
        <v>315</v>
      </c>
      <c r="E75" s="121">
        <v>6</v>
      </c>
      <c r="F75" s="184"/>
      <c r="G75" s="184">
        <f t="shared" si="0"/>
        <v>0</v>
      </c>
    </row>
    <row r="76" spans="1:7" ht="12.75">
      <c r="A76" s="101">
        <v>63</v>
      </c>
      <c r="B76" s="117" t="s">
        <v>148</v>
      </c>
      <c r="C76" s="119" t="s">
        <v>472</v>
      </c>
      <c r="D76" s="119" t="s">
        <v>53</v>
      </c>
      <c r="E76" s="121">
        <v>1</v>
      </c>
      <c r="F76" s="184"/>
      <c r="G76" s="184">
        <f t="shared" si="0"/>
        <v>0</v>
      </c>
    </row>
    <row r="77" spans="1:7" ht="12.75">
      <c r="A77" s="101">
        <v>64</v>
      </c>
      <c r="B77" s="117" t="s">
        <v>148</v>
      </c>
      <c r="C77" s="119" t="s">
        <v>473</v>
      </c>
      <c r="D77" s="119" t="s">
        <v>53</v>
      </c>
      <c r="E77" s="121">
        <v>1</v>
      </c>
      <c r="F77" s="184"/>
      <c r="G77" s="184">
        <f aca="true" t="shared" si="1" ref="G77:G84">E77*F77</f>
        <v>0</v>
      </c>
    </row>
    <row r="78" spans="1:7" ht="12.75">
      <c r="A78" s="101">
        <v>65</v>
      </c>
      <c r="B78" s="117" t="s">
        <v>148</v>
      </c>
      <c r="C78" s="119" t="s">
        <v>474</v>
      </c>
      <c r="D78" s="119" t="s">
        <v>53</v>
      </c>
      <c r="E78" s="121">
        <v>1</v>
      </c>
      <c r="F78" s="184"/>
      <c r="G78" s="184">
        <f t="shared" si="1"/>
        <v>0</v>
      </c>
    </row>
    <row r="79" spans="1:7" ht="12.75">
      <c r="A79" s="101">
        <v>66</v>
      </c>
      <c r="B79" s="117" t="s">
        <v>148</v>
      </c>
      <c r="C79" s="119" t="s">
        <v>364</v>
      </c>
      <c r="D79" s="119" t="s">
        <v>312</v>
      </c>
      <c r="E79" s="121">
        <v>1</v>
      </c>
      <c r="F79" s="184"/>
      <c r="G79" s="184">
        <f t="shared" si="1"/>
        <v>0</v>
      </c>
    </row>
    <row r="80" spans="1:7" ht="12.75">
      <c r="A80" s="101">
        <v>67</v>
      </c>
      <c r="B80" s="117" t="s">
        <v>148</v>
      </c>
      <c r="C80" s="119" t="s">
        <v>365</v>
      </c>
      <c r="D80" s="119" t="s">
        <v>312</v>
      </c>
      <c r="E80" s="121">
        <v>1</v>
      </c>
      <c r="F80" s="184"/>
      <c r="G80" s="184">
        <f t="shared" si="1"/>
        <v>0</v>
      </c>
    </row>
    <row r="81" spans="1:7" ht="12.75">
      <c r="A81" s="101">
        <v>68</v>
      </c>
      <c r="B81" s="117" t="s">
        <v>148</v>
      </c>
      <c r="C81" s="119" t="s">
        <v>366</v>
      </c>
      <c r="D81" s="119" t="s">
        <v>32</v>
      </c>
      <c r="E81" s="121">
        <v>15</v>
      </c>
      <c r="F81" s="184"/>
      <c r="G81" s="184">
        <f t="shared" si="1"/>
        <v>0</v>
      </c>
    </row>
    <row r="82" spans="1:7" ht="21">
      <c r="A82" s="101">
        <v>69</v>
      </c>
      <c r="B82" s="117" t="s">
        <v>148</v>
      </c>
      <c r="C82" s="119" t="s">
        <v>309</v>
      </c>
      <c r="D82" s="119" t="s">
        <v>352</v>
      </c>
      <c r="E82" s="121">
        <v>13.76</v>
      </c>
      <c r="F82" s="184"/>
      <c r="G82" s="184">
        <f t="shared" si="1"/>
        <v>0</v>
      </c>
    </row>
    <row r="83" spans="1:7" ht="21">
      <c r="A83" s="101">
        <v>70</v>
      </c>
      <c r="B83" s="117" t="s">
        <v>148</v>
      </c>
      <c r="C83" s="119" t="s">
        <v>310</v>
      </c>
      <c r="D83" s="119" t="s">
        <v>352</v>
      </c>
      <c r="E83" s="121">
        <v>13.76</v>
      </c>
      <c r="F83" s="184"/>
      <c r="G83" s="184">
        <f t="shared" si="1"/>
        <v>0</v>
      </c>
    </row>
    <row r="84" spans="1:7" ht="12.75">
      <c r="A84" s="101">
        <v>71</v>
      </c>
      <c r="B84" s="117" t="s">
        <v>148</v>
      </c>
      <c r="C84" s="126" t="s">
        <v>349</v>
      </c>
      <c r="D84" s="126" t="s">
        <v>53</v>
      </c>
      <c r="E84" s="126">
        <v>1</v>
      </c>
      <c r="F84" s="184"/>
      <c r="G84" s="184">
        <f t="shared" si="1"/>
        <v>0</v>
      </c>
    </row>
    <row r="85" spans="1:7" ht="18">
      <c r="A85" s="96"/>
      <c r="B85" s="97"/>
      <c r="C85" s="217" t="s">
        <v>166</v>
      </c>
      <c r="D85" s="217"/>
      <c r="E85" s="217"/>
      <c r="F85" s="217"/>
      <c r="G85" s="98">
        <f>SUM(G12:G84)</f>
        <v>0</v>
      </c>
    </row>
  </sheetData>
  <sheetProtection/>
  <mergeCells count="1">
    <mergeCell ref="C85:F8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64"/>
  <sheetViews>
    <sheetView zoomScalePageLayoutView="0" workbookViewId="0" topLeftCell="A1">
      <selection activeCell="F62" sqref="F62"/>
    </sheetView>
  </sheetViews>
  <sheetFormatPr defaultColWidth="9.140625" defaultRowHeight="12.75"/>
  <cols>
    <col min="1" max="1" width="7.7109375" style="0" bestFit="1" customWidth="1"/>
    <col min="2" max="2" width="15.7109375" style="0" customWidth="1"/>
    <col min="3" max="3" width="70.28125" style="0" customWidth="1"/>
    <col min="4" max="4" width="6.7109375" style="0" customWidth="1"/>
    <col min="5" max="5" width="13.57421875" style="0" customWidth="1"/>
    <col min="6" max="6" width="11.7109375" style="0" customWidth="1"/>
    <col min="7" max="7" width="17.8515625" style="0" customWidth="1"/>
  </cols>
  <sheetData>
    <row r="2" spans="1:7" ht="14.25">
      <c r="A2" s="32"/>
      <c r="B2" s="33"/>
      <c r="C2" s="33"/>
      <c r="D2" s="34"/>
      <c r="E2" s="35"/>
      <c r="F2" s="36"/>
      <c r="G2" s="36"/>
    </row>
    <row r="3" spans="1:7" ht="20.25">
      <c r="A3" s="32"/>
      <c r="B3" s="33"/>
      <c r="C3" s="37" t="s">
        <v>12</v>
      </c>
      <c r="D3" s="34"/>
      <c r="E3" s="35"/>
      <c r="F3" s="36"/>
      <c r="G3" s="36"/>
    </row>
    <row r="4" spans="1:7" ht="15" thickBot="1">
      <c r="A4" s="32"/>
      <c r="B4" s="33"/>
      <c r="C4" s="33"/>
      <c r="D4" s="34"/>
      <c r="E4" s="35"/>
      <c r="F4" s="36"/>
      <c r="G4" s="36"/>
    </row>
    <row r="5" spans="1:7" ht="15">
      <c r="A5" s="32"/>
      <c r="B5" s="38" t="s">
        <v>13</v>
      </c>
      <c r="C5" s="39" t="s">
        <v>14</v>
      </c>
      <c r="D5" s="34"/>
      <c r="E5" s="35"/>
      <c r="F5" s="36"/>
      <c r="G5" s="36"/>
    </row>
    <row r="6" spans="1:7" ht="15">
      <c r="A6" s="32"/>
      <c r="B6" s="40"/>
      <c r="C6" s="41" t="s">
        <v>15</v>
      </c>
      <c r="D6" s="34"/>
      <c r="E6" s="35"/>
      <c r="F6" s="36"/>
      <c r="G6" s="36"/>
    </row>
    <row r="7" spans="1:7" ht="15">
      <c r="A7" s="32"/>
      <c r="B7" s="40"/>
      <c r="C7" s="41" t="s">
        <v>16</v>
      </c>
      <c r="D7" s="34"/>
      <c r="E7" s="35"/>
      <c r="F7" s="36"/>
      <c r="G7" s="36"/>
    </row>
    <row r="8" spans="1:7" ht="30">
      <c r="A8" s="32"/>
      <c r="B8" s="40" t="s">
        <v>17</v>
      </c>
      <c r="C8" s="41" t="s">
        <v>18</v>
      </c>
      <c r="D8" s="34"/>
      <c r="E8" s="35"/>
      <c r="F8" s="36"/>
      <c r="G8" s="36"/>
    </row>
    <row r="9" spans="1:7" ht="15.75" thickBot="1">
      <c r="A9" s="32"/>
      <c r="B9" s="42" t="s">
        <v>19</v>
      </c>
      <c r="C9" s="43" t="s">
        <v>367</v>
      </c>
      <c r="D9" s="34"/>
      <c r="E9" s="35"/>
      <c r="F9" s="36"/>
      <c r="G9" s="36"/>
    </row>
    <row r="10" spans="1:7" ht="14.25">
      <c r="A10" s="32"/>
      <c r="B10" s="33"/>
      <c r="C10" s="33"/>
      <c r="D10" s="34"/>
      <c r="E10" s="35"/>
      <c r="F10" s="36"/>
      <c r="G10" s="36"/>
    </row>
    <row r="11" spans="1:7" ht="14.25">
      <c r="A11" s="32"/>
      <c r="B11" s="33"/>
      <c r="C11" s="33"/>
      <c r="D11" s="34"/>
      <c r="E11" s="35"/>
      <c r="F11" s="36"/>
      <c r="G11" s="36"/>
    </row>
    <row r="12" spans="1:7" ht="14.25">
      <c r="A12" s="170" t="s">
        <v>21</v>
      </c>
      <c r="B12" s="196" t="s">
        <v>22</v>
      </c>
      <c r="C12" s="197" t="s">
        <v>368</v>
      </c>
      <c r="D12" s="183" t="s">
        <v>24</v>
      </c>
      <c r="E12" s="183" t="s">
        <v>25</v>
      </c>
      <c r="F12" s="183" t="s">
        <v>26</v>
      </c>
      <c r="G12" s="183" t="s">
        <v>27</v>
      </c>
    </row>
    <row r="13" spans="1:7" ht="12.75">
      <c r="A13" s="184">
        <v>1</v>
      </c>
      <c r="B13" s="185" t="s">
        <v>427</v>
      </c>
      <c r="C13" s="192" t="s">
        <v>369</v>
      </c>
      <c r="D13" s="192" t="s">
        <v>53</v>
      </c>
      <c r="E13" s="193">
        <v>26</v>
      </c>
      <c r="F13" s="184"/>
      <c r="G13" s="184">
        <f>E13*F13</f>
        <v>0</v>
      </c>
    </row>
    <row r="14" spans="1:7" ht="12.75">
      <c r="A14" s="184">
        <v>2</v>
      </c>
      <c r="B14" s="185" t="s">
        <v>427</v>
      </c>
      <c r="C14" s="192" t="s">
        <v>370</v>
      </c>
      <c r="D14" s="192" t="s">
        <v>60</v>
      </c>
      <c r="E14" s="193">
        <v>1.13</v>
      </c>
      <c r="F14" s="184"/>
      <c r="G14" s="184">
        <f aca="true" t="shared" si="0" ref="G14:G63">E14*F14</f>
        <v>0</v>
      </c>
    </row>
    <row r="15" spans="1:7" ht="12.75">
      <c r="A15" s="184">
        <v>3</v>
      </c>
      <c r="B15" s="185" t="s">
        <v>427</v>
      </c>
      <c r="C15" s="192" t="s">
        <v>371</v>
      </c>
      <c r="D15" s="192" t="s">
        <v>394</v>
      </c>
      <c r="E15" s="193">
        <v>26</v>
      </c>
      <c r="F15" s="184"/>
      <c r="G15" s="184">
        <f t="shared" si="0"/>
        <v>0</v>
      </c>
    </row>
    <row r="16" spans="1:7" ht="12.75">
      <c r="A16" s="184">
        <v>4</v>
      </c>
      <c r="B16" s="185" t="s">
        <v>427</v>
      </c>
      <c r="C16" s="192" t="s">
        <v>372</v>
      </c>
      <c r="D16" s="192" t="s">
        <v>53</v>
      </c>
      <c r="E16" s="193">
        <v>26</v>
      </c>
      <c r="F16" s="184"/>
      <c r="G16" s="184">
        <f t="shared" si="0"/>
        <v>0</v>
      </c>
    </row>
    <row r="17" spans="1:7" ht="12.75">
      <c r="A17" s="184">
        <v>5</v>
      </c>
      <c r="B17" s="185" t="s">
        <v>427</v>
      </c>
      <c r="C17" s="192" t="s">
        <v>371</v>
      </c>
      <c r="D17" s="192" t="s">
        <v>394</v>
      </c>
      <c r="E17" s="193">
        <v>23</v>
      </c>
      <c r="F17" s="184"/>
      <c r="G17" s="184">
        <f t="shared" si="0"/>
        <v>0</v>
      </c>
    </row>
    <row r="18" spans="1:7" ht="12.75">
      <c r="A18" s="184">
        <v>6</v>
      </c>
      <c r="B18" s="185" t="s">
        <v>427</v>
      </c>
      <c r="C18" s="192" t="s">
        <v>373</v>
      </c>
      <c r="D18" s="192" t="s">
        <v>30</v>
      </c>
      <c r="E18" s="193">
        <v>36</v>
      </c>
      <c r="F18" s="184"/>
      <c r="G18" s="184">
        <f t="shared" si="0"/>
        <v>0</v>
      </c>
    </row>
    <row r="19" spans="1:7" ht="12.75">
      <c r="A19" s="184">
        <v>7</v>
      </c>
      <c r="B19" s="185" t="s">
        <v>427</v>
      </c>
      <c r="C19" s="192" t="s">
        <v>374</v>
      </c>
      <c r="D19" s="192" t="s">
        <v>395</v>
      </c>
      <c r="E19" s="193">
        <v>1</v>
      </c>
      <c r="F19" s="184"/>
      <c r="G19" s="184">
        <f t="shared" si="0"/>
        <v>0</v>
      </c>
    </row>
    <row r="20" spans="1:7" ht="12.75">
      <c r="A20" s="184">
        <v>8</v>
      </c>
      <c r="B20" s="185" t="s">
        <v>427</v>
      </c>
      <c r="C20" s="192" t="s">
        <v>375</v>
      </c>
      <c r="D20" s="192" t="s">
        <v>395</v>
      </c>
      <c r="E20" s="193">
        <v>8</v>
      </c>
      <c r="F20" s="184"/>
      <c r="G20" s="184">
        <f t="shared" si="0"/>
        <v>0</v>
      </c>
    </row>
    <row r="21" spans="1:7" ht="12.75">
      <c r="A21" s="184">
        <v>9</v>
      </c>
      <c r="B21" s="185" t="s">
        <v>427</v>
      </c>
      <c r="C21" s="192" t="s">
        <v>376</v>
      </c>
      <c r="D21" s="192" t="s">
        <v>395</v>
      </c>
      <c r="E21" s="193">
        <v>8</v>
      </c>
      <c r="F21" s="184"/>
      <c r="G21" s="184">
        <f t="shared" si="0"/>
        <v>0</v>
      </c>
    </row>
    <row r="22" spans="1:7" ht="21">
      <c r="A22" s="184">
        <v>10</v>
      </c>
      <c r="B22" s="185" t="s">
        <v>427</v>
      </c>
      <c r="C22" s="192" t="s">
        <v>377</v>
      </c>
      <c r="D22" s="192" t="s">
        <v>395</v>
      </c>
      <c r="E22" s="193">
        <v>2</v>
      </c>
      <c r="F22" s="184"/>
      <c r="G22" s="184">
        <f t="shared" si="0"/>
        <v>0</v>
      </c>
    </row>
    <row r="23" spans="1:7" ht="12.75">
      <c r="A23" s="184">
        <v>11</v>
      </c>
      <c r="B23" s="185" t="s">
        <v>427</v>
      </c>
      <c r="C23" s="192" t="s">
        <v>378</v>
      </c>
      <c r="D23" s="192" t="s">
        <v>395</v>
      </c>
      <c r="E23" s="193">
        <v>4</v>
      </c>
      <c r="F23" s="184"/>
      <c r="G23" s="184">
        <f t="shared" si="0"/>
        <v>0</v>
      </c>
    </row>
    <row r="24" spans="1:7" ht="12.75">
      <c r="A24" s="184">
        <v>12</v>
      </c>
      <c r="B24" s="185" t="s">
        <v>427</v>
      </c>
      <c r="C24" s="192" t="s">
        <v>379</v>
      </c>
      <c r="D24" s="192" t="s">
        <v>53</v>
      </c>
      <c r="E24" s="193">
        <v>92</v>
      </c>
      <c r="F24" s="184"/>
      <c r="G24" s="184">
        <f t="shared" si="0"/>
        <v>0</v>
      </c>
    </row>
    <row r="25" spans="1:7" ht="12.75">
      <c r="A25" s="184">
        <v>13</v>
      </c>
      <c r="B25" s="185" t="s">
        <v>427</v>
      </c>
      <c r="C25" s="192" t="s">
        <v>380</v>
      </c>
      <c r="D25" s="192" t="s">
        <v>53</v>
      </c>
      <c r="E25" s="193">
        <v>23</v>
      </c>
      <c r="F25" s="184"/>
      <c r="G25" s="184">
        <f t="shared" si="0"/>
        <v>0</v>
      </c>
    </row>
    <row r="26" spans="1:7" ht="12.75">
      <c r="A26" s="184">
        <v>14</v>
      </c>
      <c r="B26" s="185" t="s">
        <v>427</v>
      </c>
      <c r="C26" s="192" t="s">
        <v>381</v>
      </c>
      <c r="D26" s="192" t="s">
        <v>53</v>
      </c>
      <c r="E26" s="193">
        <v>23</v>
      </c>
      <c r="F26" s="184"/>
      <c r="G26" s="184">
        <f t="shared" si="0"/>
        <v>0</v>
      </c>
    </row>
    <row r="27" spans="1:7" ht="12.75">
      <c r="A27" s="184">
        <v>15</v>
      </c>
      <c r="B27" s="185" t="s">
        <v>427</v>
      </c>
      <c r="C27" s="192" t="s">
        <v>306</v>
      </c>
      <c r="D27" s="192" t="s">
        <v>32</v>
      </c>
      <c r="E27" s="193">
        <v>23</v>
      </c>
      <c r="F27" s="184"/>
      <c r="G27" s="184">
        <f t="shared" si="0"/>
        <v>0</v>
      </c>
    </row>
    <row r="28" spans="1:7" ht="12.75">
      <c r="A28" s="184">
        <v>16</v>
      </c>
      <c r="B28" s="185" t="s">
        <v>427</v>
      </c>
      <c r="C28" s="192" t="s">
        <v>382</v>
      </c>
      <c r="D28" s="192" t="s">
        <v>32</v>
      </c>
      <c r="E28" s="193">
        <v>138</v>
      </c>
      <c r="F28" s="184"/>
      <c r="G28" s="184">
        <f t="shared" si="0"/>
        <v>0</v>
      </c>
    </row>
    <row r="29" spans="1:7" ht="12.75">
      <c r="A29" s="184">
        <v>17</v>
      </c>
      <c r="B29" s="185" t="s">
        <v>427</v>
      </c>
      <c r="C29" s="192" t="s">
        <v>383</v>
      </c>
      <c r="D29" s="192" t="s">
        <v>60</v>
      </c>
      <c r="E29" s="193">
        <v>0.96</v>
      </c>
      <c r="F29" s="184"/>
      <c r="G29" s="184">
        <f t="shared" si="0"/>
        <v>0</v>
      </c>
    </row>
    <row r="30" spans="1:7" ht="12.75">
      <c r="A30" s="184">
        <v>18</v>
      </c>
      <c r="B30" s="185" t="s">
        <v>427</v>
      </c>
      <c r="C30" s="192" t="s">
        <v>384</v>
      </c>
      <c r="D30" s="192" t="s">
        <v>60</v>
      </c>
      <c r="E30" s="193">
        <v>0.14</v>
      </c>
      <c r="F30" s="184"/>
      <c r="G30" s="184">
        <f t="shared" si="0"/>
        <v>0</v>
      </c>
    </row>
    <row r="31" spans="1:7" ht="12.75">
      <c r="A31" s="184">
        <v>19</v>
      </c>
      <c r="B31" s="185" t="s">
        <v>427</v>
      </c>
      <c r="C31" s="192" t="s">
        <v>385</v>
      </c>
      <c r="D31" s="192" t="s">
        <v>396</v>
      </c>
      <c r="E31" s="193">
        <v>132</v>
      </c>
      <c r="F31" s="184"/>
      <c r="G31" s="184">
        <f t="shared" si="0"/>
        <v>0</v>
      </c>
    </row>
    <row r="32" spans="1:7" ht="12.75">
      <c r="A32" s="184">
        <v>20</v>
      </c>
      <c r="B32" s="185" t="s">
        <v>427</v>
      </c>
      <c r="C32" s="192" t="s">
        <v>386</v>
      </c>
      <c r="D32" s="192" t="s">
        <v>53</v>
      </c>
      <c r="E32" s="193">
        <v>32</v>
      </c>
      <c r="F32" s="184"/>
      <c r="G32" s="184">
        <f t="shared" si="0"/>
        <v>0</v>
      </c>
    </row>
    <row r="33" spans="1:7" ht="12.75">
      <c r="A33" s="184">
        <v>21</v>
      </c>
      <c r="B33" s="185" t="s">
        <v>427</v>
      </c>
      <c r="C33" s="192" t="s">
        <v>387</v>
      </c>
      <c r="D33" s="192" t="s">
        <v>315</v>
      </c>
      <c r="E33" s="193">
        <v>2</v>
      </c>
      <c r="F33" s="184"/>
      <c r="G33" s="184">
        <f t="shared" si="0"/>
        <v>0</v>
      </c>
    </row>
    <row r="34" spans="1:7" ht="21">
      <c r="A34" s="184">
        <v>22</v>
      </c>
      <c r="B34" s="185" t="s">
        <v>427</v>
      </c>
      <c r="C34" s="192" t="s">
        <v>388</v>
      </c>
      <c r="D34" s="192" t="s">
        <v>53</v>
      </c>
      <c r="E34" s="193">
        <v>23</v>
      </c>
      <c r="F34" s="184"/>
      <c r="G34" s="184">
        <f t="shared" si="0"/>
        <v>0</v>
      </c>
    </row>
    <row r="35" spans="1:7" ht="12.75">
      <c r="A35" s="184">
        <v>23</v>
      </c>
      <c r="B35" s="185" t="s">
        <v>427</v>
      </c>
      <c r="C35" s="192" t="s">
        <v>389</v>
      </c>
      <c r="D35" s="192" t="s">
        <v>53</v>
      </c>
      <c r="E35" s="193">
        <v>26</v>
      </c>
      <c r="F35" s="184"/>
      <c r="G35" s="184">
        <f t="shared" si="0"/>
        <v>0</v>
      </c>
    </row>
    <row r="36" spans="1:7" ht="12.75">
      <c r="A36" s="184">
        <v>24</v>
      </c>
      <c r="B36" s="185" t="s">
        <v>427</v>
      </c>
      <c r="C36" s="192" t="s">
        <v>390</v>
      </c>
      <c r="D36" s="192" t="s">
        <v>312</v>
      </c>
      <c r="E36" s="193">
        <v>3</v>
      </c>
      <c r="F36" s="184"/>
      <c r="G36" s="184">
        <f t="shared" si="0"/>
        <v>0</v>
      </c>
    </row>
    <row r="37" spans="1:7" ht="12.75">
      <c r="A37" s="184">
        <v>25</v>
      </c>
      <c r="B37" s="185" t="s">
        <v>427</v>
      </c>
      <c r="C37" s="192" t="s">
        <v>391</v>
      </c>
      <c r="D37" s="192" t="s">
        <v>32</v>
      </c>
      <c r="E37" s="193">
        <v>12</v>
      </c>
      <c r="F37" s="184"/>
      <c r="G37" s="184">
        <f t="shared" si="0"/>
        <v>0</v>
      </c>
    </row>
    <row r="38" spans="1:7" ht="21">
      <c r="A38" s="184">
        <v>26</v>
      </c>
      <c r="B38" s="185" t="s">
        <v>427</v>
      </c>
      <c r="C38" s="194" t="s">
        <v>289</v>
      </c>
      <c r="D38" s="194" t="s">
        <v>32</v>
      </c>
      <c r="E38" s="195">
        <v>67</v>
      </c>
      <c r="F38" s="184"/>
      <c r="G38" s="184">
        <f t="shared" si="0"/>
        <v>0</v>
      </c>
    </row>
    <row r="39" spans="1:7" ht="21">
      <c r="A39" s="184">
        <v>27</v>
      </c>
      <c r="B39" s="185" t="s">
        <v>427</v>
      </c>
      <c r="C39" s="194" t="s">
        <v>290</v>
      </c>
      <c r="D39" s="194" t="s">
        <v>32</v>
      </c>
      <c r="E39" s="195">
        <v>67</v>
      </c>
      <c r="F39" s="184"/>
      <c r="G39" s="184">
        <f t="shared" si="0"/>
        <v>0</v>
      </c>
    </row>
    <row r="40" spans="1:7" ht="12.75">
      <c r="A40" s="184">
        <v>28</v>
      </c>
      <c r="B40" s="185" t="s">
        <v>427</v>
      </c>
      <c r="C40" s="194" t="s">
        <v>291</v>
      </c>
      <c r="D40" s="194" t="s">
        <v>32</v>
      </c>
      <c r="E40" s="195">
        <v>67</v>
      </c>
      <c r="F40" s="184"/>
      <c r="G40" s="184">
        <f t="shared" si="0"/>
        <v>0</v>
      </c>
    </row>
    <row r="41" spans="1:7" ht="21">
      <c r="A41" s="184">
        <v>29</v>
      </c>
      <c r="B41" s="185" t="s">
        <v>427</v>
      </c>
      <c r="C41" s="194" t="s">
        <v>392</v>
      </c>
      <c r="D41" s="194" t="s">
        <v>32</v>
      </c>
      <c r="E41" s="195">
        <v>67</v>
      </c>
      <c r="F41" s="184"/>
      <c r="G41" s="184">
        <f t="shared" si="0"/>
        <v>0</v>
      </c>
    </row>
    <row r="42" spans="1:7" ht="21">
      <c r="A42" s="184">
        <v>30</v>
      </c>
      <c r="B42" s="185" t="s">
        <v>427</v>
      </c>
      <c r="C42" s="194" t="s">
        <v>309</v>
      </c>
      <c r="D42" s="194" t="s">
        <v>352</v>
      </c>
      <c r="E42" s="195">
        <v>5.36</v>
      </c>
      <c r="F42" s="184"/>
      <c r="G42" s="184">
        <f t="shared" si="0"/>
        <v>0</v>
      </c>
    </row>
    <row r="43" spans="1:7" ht="21">
      <c r="A43" s="184">
        <v>31</v>
      </c>
      <c r="B43" s="185" t="s">
        <v>427</v>
      </c>
      <c r="C43" s="192" t="s">
        <v>310</v>
      </c>
      <c r="D43" s="192" t="s">
        <v>352</v>
      </c>
      <c r="E43" s="193">
        <v>57.36</v>
      </c>
      <c r="F43" s="184"/>
      <c r="G43" s="184">
        <f t="shared" si="0"/>
        <v>0</v>
      </c>
    </row>
    <row r="44" spans="1:7" ht="12.75">
      <c r="A44" s="184">
        <v>32</v>
      </c>
      <c r="B44" s="185" t="s">
        <v>427</v>
      </c>
      <c r="C44" s="192" t="s">
        <v>393</v>
      </c>
      <c r="D44" s="192" t="s">
        <v>53</v>
      </c>
      <c r="E44" s="193">
        <v>1</v>
      </c>
      <c r="F44" s="184"/>
      <c r="G44" s="184">
        <f t="shared" si="0"/>
        <v>0</v>
      </c>
    </row>
    <row r="45" spans="1:7" ht="28.5">
      <c r="A45" s="170" t="s">
        <v>21</v>
      </c>
      <c r="B45" s="196" t="s">
        <v>22</v>
      </c>
      <c r="C45" s="197" t="s">
        <v>397</v>
      </c>
      <c r="D45" s="183" t="s">
        <v>24</v>
      </c>
      <c r="E45" s="183" t="s">
        <v>25</v>
      </c>
      <c r="F45" s="183" t="s">
        <v>26</v>
      </c>
      <c r="G45" s="185" t="s">
        <v>27</v>
      </c>
    </row>
    <row r="46" spans="1:7" ht="21">
      <c r="A46" s="184">
        <v>33</v>
      </c>
      <c r="B46" s="185" t="s">
        <v>428</v>
      </c>
      <c r="C46" s="194" t="s">
        <v>289</v>
      </c>
      <c r="D46" s="194" t="s">
        <v>32</v>
      </c>
      <c r="E46" s="195">
        <v>873</v>
      </c>
      <c r="F46" s="184"/>
      <c r="G46" s="184">
        <f t="shared" si="0"/>
        <v>0</v>
      </c>
    </row>
    <row r="47" spans="1:7" ht="21">
      <c r="A47" s="184">
        <v>34</v>
      </c>
      <c r="B47" s="185" t="s">
        <v>428</v>
      </c>
      <c r="C47" s="194" t="s">
        <v>290</v>
      </c>
      <c r="D47" s="194" t="s">
        <v>32</v>
      </c>
      <c r="E47" s="195">
        <v>873</v>
      </c>
      <c r="F47" s="184"/>
      <c r="G47" s="184">
        <f t="shared" si="0"/>
        <v>0</v>
      </c>
    </row>
    <row r="48" spans="1:7" ht="12.75">
      <c r="A48" s="184">
        <v>35</v>
      </c>
      <c r="B48" s="185" t="s">
        <v>428</v>
      </c>
      <c r="C48" s="194" t="s">
        <v>291</v>
      </c>
      <c r="D48" s="194" t="s">
        <v>32</v>
      </c>
      <c r="E48" s="195">
        <v>873</v>
      </c>
      <c r="F48" s="184"/>
      <c r="G48" s="184">
        <f t="shared" si="0"/>
        <v>0</v>
      </c>
    </row>
    <row r="49" spans="1:7" ht="21">
      <c r="A49" s="184">
        <v>36</v>
      </c>
      <c r="B49" s="185" t="s">
        <v>428</v>
      </c>
      <c r="C49" s="194" t="s">
        <v>398</v>
      </c>
      <c r="D49" s="194" t="s">
        <v>32</v>
      </c>
      <c r="E49" s="195">
        <v>752</v>
      </c>
      <c r="F49" s="184"/>
      <c r="G49" s="184">
        <f t="shared" si="0"/>
        <v>0</v>
      </c>
    </row>
    <row r="50" spans="1:7" ht="21">
      <c r="A50" s="184">
        <v>37</v>
      </c>
      <c r="B50" s="185" t="s">
        <v>428</v>
      </c>
      <c r="C50" s="194" t="s">
        <v>399</v>
      </c>
      <c r="D50" s="194" t="s">
        <v>32</v>
      </c>
      <c r="E50" s="195">
        <v>121</v>
      </c>
      <c r="F50" s="184"/>
      <c r="G50" s="184">
        <f t="shared" si="0"/>
        <v>0</v>
      </c>
    </row>
    <row r="51" spans="1:7" ht="31.5">
      <c r="A51" s="184">
        <v>38</v>
      </c>
      <c r="B51" s="185" t="s">
        <v>428</v>
      </c>
      <c r="C51" s="194" t="s">
        <v>400</v>
      </c>
      <c r="D51" s="194" t="s">
        <v>53</v>
      </c>
      <c r="E51" s="195">
        <v>13</v>
      </c>
      <c r="F51" s="184"/>
      <c r="G51" s="184">
        <f t="shared" si="0"/>
        <v>0</v>
      </c>
    </row>
    <row r="52" spans="1:7" ht="31.5">
      <c r="A52" s="184">
        <v>39</v>
      </c>
      <c r="B52" s="185" t="s">
        <v>428</v>
      </c>
      <c r="C52" s="194" t="s">
        <v>401</v>
      </c>
      <c r="D52" s="194" t="s">
        <v>53</v>
      </c>
      <c r="E52" s="195">
        <v>2</v>
      </c>
      <c r="F52" s="184"/>
      <c r="G52" s="184">
        <f t="shared" si="0"/>
        <v>0</v>
      </c>
    </row>
    <row r="53" spans="1:7" ht="31.5">
      <c r="A53" s="184">
        <v>40</v>
      </c>
      <c r="B53" s="185" t="s">
        <v>428</v>
      </c>
      <c r="C53" s="194" t="s">
        <v>402</v>
      </c>
      <c r="D53" s="194" t="s">
        <v>32</v>
      </c>
      <c r="E53" s="195">
        <v>125</v>
      </c>
      <c r="F53" s="184"/>
      <c r="G53" s="184">
        <f t="shared" si="0"/>
        <v>0</v>
      </c>
    </row>
    <row r="54" spans="1:7" ht="12.75">
      <c r="A54" s="184">
        <v>41</v>
      </c>
      <c r="B54" s="185" t="s">
        <v>428</v>
      </c>
      <c r="C54" s="194" t="s">
        <v>403</v>
      </c>
      <c r="D54" s="194" t="s">
        <v>32</v>
      </c>
      <c r="E54" s="195">
        <v>22</v>
      </c>
      <c r="F54" s="184"/>
      <c r="G54" s="184">
        <f t="shared" si="0"/>
        <v>0</v>
      </c>
    </row>
    <row r="55" spans="1:7" ht="12.75">
      <c r="A55" s="184">
        <v>42</v>
      </c>
      <c r="B55" s="185" t="s">
        <v>428</v>
      </c>
      <c r="C55" s="194" t="s">
        <v>387</v>
      </c>
      <c r="D55" s="194" t="s">
        <v>315</v>
      </c>
      <c r="E55" s="195">
        <v>15</v>
      </c>
      <c r="F55" s="184"/>
      <c r="G55" s="184">
        <f t="shared" si="0"/>
        <v>0</v>
      </c>
    </row>
    <row r="56" spans="1:7" ht="12.75">
      <c r="A56" s="184">
        <v>43</v>
      </c>
      <c r="B56" s="185" t="s">
        <v>428</v>
      </c>
      <c r="C56" s="194" t="s">
        <v>404</v>
      </c>
      <c r="D56" s="194" t="s">
        <v>53</v>
      </c>
      <c r="E56" s="195">
        <v>4</v>
      </c>
      <c r="F56" s="184"/>
      <c r="G56" s="184">
        <f t="shared" si="0"/>
        <v>0</v>
      </c>
    </row>
    <row r="57" spans="1:7" ht="12.75">
      <c r="A57" s="184">
        <v>44</v>
      </c>
      <c r="B57" s="185" t="s">
        <v>428</v>
      </c>
      <c r="C57" s="194" t="s">
        <v>405</v>
      </c>
      <c r="D57" s="194" t="s">
        <v>32</v>
      </c>
      <c r="E57" s="195">
        <v>33</v>
      </c>
      <c r="F57" s="184"/>
      <c r="G57" s="184">
        <f t="shared" si="0"/>
        <v>0</v>
      </c>
    </row>
    <row r="58" spans="1:7" ht="12.75">
      <c r="A58" s="184">
        <v>45</v>
      </c>
      <c r="B58" s="185" t="s">
        <v>428</v>
      </c>
      <c r="C58" s="194" t="s">
        <v>306</v>
      </c>
      <c r="D58" s="194" t="s">
        <v>32</v>
      </c>
      <c r="E58" s="195">
        <v>12</v>
      </c>
      <c r="F58" s="184"/>
      <c r="G58" s="184">
        <f t="shared" si="0"/>
        <v>0</v>
      </c>
    </row>
    <row r="59" spans="1:7" ht="12.75">
      <c r="A59" s="184">
        <v>46</v>
      </c>
      <c r="B59" s="185" t="s">
        <v>428</v>
      </c>
      <c r="C59" s="194" t="s">
        <v>307</v>
      </c>
      <c r="D59" s="194" t="s">
        <v>53</v>
      </c>
      <c r="E59" s="195">
        <v>4</v>
      </c>
      <c r="F59" s="184"/>
      <c r="G59" s="184">
        <f t="shared" si="0"/>
        <v>0</v>
      </c>
    </row>
    <row r="60" spans="1:7" ht="21">
      <c r="A60" s="184">
        <v>47</v>
      </c>
      <c r="B60" s="185" t="s">
        <v>428</v>
      </c>
      <c r="C60" s="194" t="s">
        <v>309</v>
      </c>
      <c r="D60" s="194" t="s">
        <v>352</v>
      </c>
      <c r="E60" s="195">
        <v>60.16</v>
      </c>
      <c r="F60" s="184"/>
      <c r="G60" s="184">
        <f t="shared" si="0"/>
        <v>0</v>
      </c>
    </row>
    <row r="61" spans="1:7" ht="21">
      <c r="A61" s="184">
        <v>48</v>
      </c>
      <c r="B61" s="185" t="s">
        <v>428</v>
      </c>
      <c r="C61" s="194" t="s">
        <v>310</v>
      </c>
      <c r="D61" s="194" t="s">
        <v>352</v>
      </c>
      <c r="E61" s="195">
        <v>60.16</v>
      </c>
      <c r="F61" s="184"/>
      <c r="G61" s="184">
        <f t="shared" si="0"/>
        <v>0</v>
      </c>
    </row>
    <row r="62" spans="1:7" ht="12.75">
      <c r="A62" s="184">
        <v>49</v>
      </c>
      <c r="B62" s="185" t="s">
        <v>428</v>
      </c>
      <c r="C62" s="194" t="s">
        <v>406</v>
      </c>
      <c r="D62" s="194" t="s">
        <v>60</v>
      </c>
      <c r="E62" s="195">
        <v>0.3</v>
      </c>
      <c r="F62" s="184"/>
      <c r="G62" s="184">
        <f t="shared" si="0"/>
        <v>0</v>
      </c>
    </row>
    <row r="63" spans="1:7" ht="12.75">
      <c r="A63" s="184">
        <v>50</v>
      </c>
      <c r="B63" s="185" t="s">
        <v>428</v>
      </c>
      <c r="C63" s="194" t="s">
        <v>393</v>
      </c>
      <c r="D63" s="194" t="s">
        <v>53</v>
      </c>
      <c r="E63" s="195">
        <v>1</v>
      </c>
      <c r="F63" s="184"/>
      <c r="G63" s="184">
        <f t="shared" si="0"/>
        <v>0</v>
      </c>
    </row>
    <row r="64" spans="1:7" ht="18">
      <c r="A64" s="96"/>
      <c r="B64" s="97"/>
      <c r="C64" s="217" t="s">
        <v>166</v>
      </c>
      <c r="D64" s="217"/>
      <c r="E64" s="217"/>
      <c r="F64" s="217"/>
      <c r="G64" s="98">
        <f>SUM(G13:G63)</f>
        <v>0</v>
      </c>
    </row>
  </sheetData>
  <sheetProtection/>
  <mergeCells count="1">
    <mergeCell ref="C64:F6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6"/>
  <sheetViews>
    <sheetView zoomScalePageLayoutView="0" workbookViewId="0" topLeftCell="A4">
      <selection activeCell="G33" sqref="G33"/>
    </sheetView>
  </sheetViews>
  <sheetFormatPr defaultColWidth="9.140625" defaultRowHeight="12.75"/>
  <cols>
    <col min="1" max="1" width="7.7109375" style="0" bestFit="1" customWidth="1"/>
    <col min="2" max="2" width="15.7109375" style="0" customWidth="1"/>
    <col min="3" max="3" width="70.28125" style="0" customWidth="1"/>
    <col min="4" max="4" width="6.7109375" style="0" customWidth="1"/>
    <col min="5" max="5" width="13.57421875" style="0" customWidth="1"/>
    <col min="6" max="6" width="11.7109375" style="186" customWidth="1"/>
    <col min="7" max="7" width="17.8515625" style="186" customWidth="1"/>
  </cols>
  <sheetData>
    <row r="2" spans="1:7" ht="14.25">
      <c r="A2" s="32"/>
      <c r="B2" s="33"/>
      <c r="C2" s="33"/>
      <c r="D2" s="34"/>
      <c r="E2" s="35"/>
      <c r="F2" s="182"/>
      <c r="G2" s="182"/>
    </row>
    <row r="3" spans="1:7" ht="20.25">
      <c r="A3" s="32"/>
      <c r="B3" s="33"/>
      <c r="C3" s="37" t="s">
        <v>12</v>
      </c>
      <c r="D3" s="34"/>
      <c r="E3" s="35"/>
      <c r="F3" s="182"/>
      <c r="G3" s="182"/>
    </row>
    <row r="4" spans="1:7" ht="15" thickBot="1">
      <c r="A4" s="32"/>
      <c r="B4" s="33"/>
      <c r="C4" s="33"/>
      <c r="D4" s="34"/>
      <c r="E4" s="35"/>
      <c r="F4" s="182"/>
      <c r="G4" s="182"/>
    </row>
    <row r="5" spans="1:7" ht="15">
      <c r="A5" s="32"/>
      <c r="B5" s="38" t="s">
        <v>13</v>
      </c>
      <c r="C5" s="39" t="s">
        <v>14</v>
      </c>
      <c r="D5" s="34"/>
      <c r="E5" s="35"/>
      <c r="F5" s="182"/>
      <c r="G5" s="182"/>
    </row>
    <row r="6" spans="1:7" ht="15">
      <c r="A6" s="32"/>
      <c r="B6" s="40"/>
      <c r="C6" s="41" t="s">
        <v>15</v>
      </c>
      <c r="D6" s="34"/>
      <c r="E6" s="35"/>
      <c r="F6" s="182"/>
      <c r="G6" s="182"/>
    </row>
    <row r="7" spans="1:7" ht="15">
      <c r="A7" s="32"/>
      <c r="B7" s="40"/>
      <c r="C7" s="41" t="s">
        <v>16</v>
      </c>
      <c r="D7" s="34"/>
      <c r="E7" s="35"/>
      <c r="F7" s="182"/>
      <c r="G7" s="182"/>
    </row>
    <row r="8" spans="1:7" ht="30">
      <c r="A8" s="32"/>
      <c r="B8" s="40" t="s">
        <v>17</v>
      </c>
      <c r="C8" s="41" t="s">
        <v>18</v>
      </c>
      <c r="D8" s="34"/>
      <c r="E8" s="35"/>
      <c r="F8" s="182"/>
      <c r="G8" s="182"/>
    </row>
    <row r="9" spans="1:7" ht="15.75" thickBot="1">
      <c r="A9" s="32"/>
      <c r="B9" s="42" t="s">
        <v>19</v>
      </c>
      <c r="C9" s="43" t="s">
        <v>407</v>
      </c>
      <c r="D9" s="34"/>
      <c r="E9" s="35"/>
      <c r="F9" s="182"/>
      <c r="G9" s="182"/>
    </row>
    <row r="10" spans="1:7" ht="14.25">
      <c r="A10" s="32"/>
      <c r="B10" s="33"/>
      <c r="C10" s="33"/>
      <c r="D10" s="34"/>
      <c r="E10" s="35"/>
      <c r="F10" s="182"/>
      <c r="G10" s="182"/>
    </row>
    <row r="11" spans="1:7" ht="15" thickBot="1">
      <c r="A11" s="32"/>
      <c r="B11" s="33"/>
      <c r="C11" s="33"/>
      <c r="D11" s="34"/>
      <c r="E11" s="35"/>
      <c r="F11" s="182"/>
      <c r="G11" s="182"/>
    </row>
    <row r="12" spans="1:7" ht="15.75" thickBot="1" thickTop="1">
      <c r="A12" s="44" t="s">
        <v>21</v>
      </c>
      <c r="B12" s="45" t="s">
        <v>22</v>
      </c>
      <c r="C12" s="80" t="s">
        <v>408</v>
      </c>
      <c r="D12" s="46" t="s">
        <v>24</v>
      </c>
      <c r="E12" s="47" t="s">
        <v>25</v>
      </c>
      <c r="F12" s="189" t="s">
        <v>26</v>
      </c>
      <c r="G12" s="190" t="s">
        <v>27</v>
      </c>
    </row>
    <row r="13" spans="1:7" ht="21.75" thickTop="1">
      <c r="A13" s="99">
        <v>1</v>
      </c>
      <c r="B13" s="116" t="s">
        <v>426</v>
      </c>
      <c r="C13" s="127" t="s">
        <v>409</v>
      </c>
      <c r="D13" s="127" t="s">
        <v>32</v>
      </c>
      <c r="E13" s="128">
        <v>1068.5</v>
      </c>
      <c r="F13" s="191"/>
      <c r="G13" s="198">
        <f>E13*F13</f>
        <v>0</v>
      </c>
    </row>
    <row r="14" spans="1:7" ht="21">
      <c r="A14" s="100">
        <v>2</v>
      </c>
      <c r="B14" s="117" t="s">
        <v>426</v>
      </c>
      <c r="C14" s="129" t="s">
        <v>410</v>
      </c>
      <c r="D14" s="129" t="s">
        <v>53</v>
      </c>
      <c r="E14" s="130">
        <v>9</v>
      </c>
      <c r="F14" s="184"/>
      <c r="G14" s="199">
        <f aca="true" t="shared" si="0" ref="G14:G25">E14*F14</f>
        <v>0</v>
      </c>
    </row>
    <row r="15" spans="1:7" ht="21">
      <c r="A15" s="100">
        <v>3</v>
      </c>
      <c r="B15" s="117" t="s">
        <v>426</v>
      </c>
      <c r="C15" s="129" t="s">
        <v>411</v>
      </c>
      <c r="D15" s="129" t="s">
        <v>53</v>
      </c>
      <c r="E15" s="130">
        <v>20</v>
      </c>
      <c r="F15" s="184"/>
      <c r="G15" s="199">
        <f t="shared" si="0"/>
        <v>0</v>
      </c>
    </row>
    <row r="16" spans="1:7" ht="21">
      <c r="A16" s="100">
        <v>4</v>
      </c>
      <c r="B16" s="117" t="s">
        <v>426</v>
      </c>
      <c r="C16" s="129" t="s">
        <v>412</v>
      </c>
      <c r="D16" s="129" t="s">
        <v>53</v>
      </c>
      <c r="E16" s="130">
        <v>29</v>
      </c>
      <c r="F16" s="184"/>
      <c r="G16" s="199">
        <f t="shared" si="0"/>
        <v>0</v>
      </c>
    </row>
    <row r="17" spans="1:7" ht="12.75">
      <c r="A17" s="100">
        <v>5</v>
      </c>
      <c r="B17" s="117" t="s">
        <v>426</v>
      </c>
      <c r="C17" s="131" t="s">
        <v>413</v>
      </c>
      <c r="D17" s="131" t="s">
        <v>32</v>
      </c>
      <c r="E17" s="132">
        <v>4274</v>
      </c>
      <c r="F17" s="184"/>
      <c r="G17" s="199">
        <f t="shared" si="0"/>
        <v>0</v>
      </c>
    </row>
    <row r="18" spans="1:7" ht="21">
      <c r="A18" s="100">
        <v>6</v>
      </c>
      <c r="B18" s="117" t="s">
        <v>426</v>
      </c>
      <c r="C18" s="131" t="s">
        <v>414</v>
      </c>
      <c r="D18" s="131" t="s">
        <v>32</v>
      </c>
      <c r="E18" s="132">
        <v>1068.5</v>
      </c>
      <c r="F18" s="184"/>
      <c r="G18" s="199">
        <f t="shared" si="0"/>
        <v>0</v>
      </c>
    </row>
    <row r="19" spans="1:7" ht="12.75">
      <c r="A19" s="100">
        <v>7</v>
      </c>
      <c r="B19" s="117" t="s">
        <v>426</v>
      </c>
      <c r="C19" s="129" t="s">
        <v>415</v>
      </c>
      <c r="D19" s="129" t="s">
        <v>53</v>
      </c>
      <c r="E19" s="130">
        <v>58</v>
      </c>
      <c r="F19" s="184"/>
      <c r="G19" s="199">
        <f t="shared" si="0"/>
        <v>0</v>
      </c>
    </row>
    <row r="20" spans="1:7" ht="12.75">
      <c r="A20" s="100">
        <v>8</v>
      </c>
      <c r="B20" s="117" t="s">
        <v>426</v>
      </c>
      <c r="C20" s="129" t="s">
        <v>467</v>
      </c>
      <c r="D20" s="129" t="s">
        <v>32</v>
      </c>
      <c r="E20" s="130">
        <v>162</v>
      </c>
      <c r="F20" s="184"/>
      <c r="G20" s="199">
        <f t="shared" si="0"/>
        <v>0</v>
      </c>
    </row>
    <row r="21" spans="1:7" ht="21">
      <c r="A21" s="100">
        <v>9</v>
      </c>
      <c r="B21" s="117" t="s">
        <v>426</v>
      </c>
      <c r="C21" s="129" t="s">
        <v>476</v>
      </c>
      <c r="D21" s="129" t="s">
        <v>32</v>
      </c>
      <c r="E21" s="130">
        <v>1068.5</v>
      </c>
      <c r="F21" s="184"/>
      <c r="G21" s="199">
        <f t="shared" si="0"/>
        <v>0</v>
      </c>
    </row>
    <row r="22" spans="1:7" ht="12.75">
      <c r="A22" s="100">
        <v>10</v>
      </c>
      <c r="B22" s="117" t="s">
        <v>426</v>
      </c>
      <c r="C22" s="129" t="s">
        <v>416</v>
      </c>
      <c r="D22" s="129" t="s">
        <v>32</v>
      </c>
      <c r="E22" s="130">
        <v>1068.5</v>
      </c>
      <c r="F22" s="184"/>
      <c r="G22" s="199">
        <f t="shared" si="0"/>
        <v>0</v>
      </c>
    </row>
    <row r="23" spans="1:7" ht="12.75">
      <c r="A23" s="100">
        <v>11</v>
      </c>
      <c r="B23" s="117" t="s">
        <v>426</v>
      </c>
      <c r="C23" s="131" t="s">
        <v>417</v>
      </c>
      <c r="D23" s="131" t="s">
        <v>396</v>
      </c>
      <c r="E23" s="132">
        <v>32</v>
      </c>
      <c r="F23" s="184"/>
      <c r="G23" s="199">
        <f t="shared" si="0"/>
        <v>0</v>
      </c>
    </row>
    <row r="24" spans="1:7" ht="12.75">
      <c r="A24" s="100">
        <v>12</v>
      </c>
      <c r="B24" s="117" t="s">
        <v>426</v>
      </c>
      <c r="C24" s="129" t="s">
        <v>418</v>
      </c>
      <c r="D24" s="129" t="s">
        <v>65</v>
      </c>
      <c r="E24" s="130">
        <v>83.56</v>
      </c>
      <c r="F24" s="184"/>
      <c r="G24" s="199">
        <f t="shared" si="0"/>
        <v>0</v>
      </c>
    </row>
    <row r="25" spans="1:7" ht="13.5" thickBot="1">
      <c r="A25" s="100">
        <v>13</v>
      </c>
      <c r="B25" s="117" t="s">
        <v>426</v>
      </c>
      <c r="C25" s="129" t="s">
        <v>419</v>
      </c>
      <c r="D25" s="129" t="s">
        <v>65</v>
      </c>
      <c r="E25" s="130">
        <v>83.56</v>
      </c>
      <c r="F25" s="184"/>
      <c r="G25" s="200">
        <f t="shared" si="0"/>
        <v>0</v>
      </c>
    </row>
    <row r="26" spans="1:7" ht="18.75" thickTop="1">
      <c r="A26" s="96"/>
      <c r="B26" s="97"/>
      <c r="C26" s="216" t="s">
        <v>166</v>
      </c>
      <c r="D26" s="216"/>
      <c r="E26" s="216"/>
      <c r="F26" s="216"/>
      <c r="G26" s="98">
        <f>SUM(G13:G25)</f>
        <v>0</v>
      </c>
    </row>
  </sheetData>
  <sheetProtection/>
  <mergeCells count="1">
    <mergeCell ref="C26:F2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7.7109375" style="0" bestFit="1" customWidth="1"/>
    <col min="2" max="2" width="15.7109375" style="0" customWidth="1"/>
    <col min="3" max="3" width="70.28125" style="0" customWidth="1"/>
    <col min="4" max="4" width="6.7109375" style="0" customWidth="1"/>
    <col min="5" max="5" width="13.57421875" style="0" customWidth="1"/>
    <col min="6" max="6" width="15.421875" style="186" customWidth="1"/>
    <col min="7" max="7" width="14.57421875" style="186" customWidth="1"/>
  </cols>
  <sheetData>
    <row r="2" spans="1:7" ht="14.25">
      <c r="A2" s="32"/>
      <c r="B2" s="33"/>
      <c r="C2" s="33"/>
      <c r="D2" s="34"/>
      <c r="E2" s="35"/>
      <c r="F2" s="182"/>
      <c r="G2" s="182"/>
    </row>
    <row r="3" spans="1:7" ht="20.25">
      <c r="A3" s="32"/>
      <c r="B3" s="33"/>
      <c r="C3" s="37" t="s">
        <v>12</v>
      </c>
      <c r="D3" s="34"/>
      <c r="E3" s="35"/>
      <c r="F3" s="182"/>
      <c r="G3" s="182"/>
    </row>
    <row r="4" spans="1:7" ht="15" thickBot="1">
      <c r="A4" s="32"/>
      <c r="B4" s="33"/>
      <c r="C4" s="33"/>
      <c r="D4" s="34"/>
      <c r="E4" s="35"/>
      <c r="F4" s="182"/>
      <c r="G4" s="182"/>
    </row>
    <row r="5" spans="1:7" ht="15">
      <c r="A5" s="32"/>
      <c r="B5" s="38" t="s">
        <v>13</v>
      </c>
      <c r="C5" s="39" t="s">
        <v>14</v>
      </c>
      <c r="D5" s="34"/>
      <c r="E5" s="35"/>
      <c r="F5" s="182"/>
      <c r="G5" s="182"/>
    </row>
    <row r="6" spans="1:7" ht="15">
      <c r="A6" s="32"/>
      <c r="B6" s="40"/>
      <c r="C6" s="41" t="s">
        <v>15</v>
      </c>
      <c r="D6" s="34"/>
      <c r="E6" s="35"/>
      <c r="F6" s="182"/>
      <c r="G6" s="182"/>
    </row>
    <row r="7" spans="1:7" ht="15">
      <c r="A7" s="32"/>
      <c r="B7" s="40"/>
      <c r="C7" s="41" t="s">
        <v>16</v>
      </c>
      <c r="D7" s="34"/>
      <c r="E7" s="35"/>
      <c r="F7" s="182"/>
      <c r="G7" s="182"/>
    </row>
    <row r="8" spans="1:7" ht="30">
      <c r="A8" s="32"/>
      <c r="B8" s="40" t="s">
        <v>17</v>
      </c>
      <c r="C8" s="41" t="s">
        <v>18</v>
      </c>
      <c r="D8" s="34"/>
      <c r="E8" s="35"/>
      <c r="F8" s="182"/>
      <c r="G8" s="182"/>
    </row>
    <row r="9" spans="1:7" ht="15.75" thickBot="1">
      <c r="A9" s="32"/>
      <c r="B9" s="42" t="s">
        <v>19</v>
      </c>
      <c r="C9" s="43" t="s">
        <v>420</v>
      </c>
      <c r="D9" s="34"/>
      <c r="E9" s="35"/>
      <c r="F9" s="182"/>
      <c r="G9" s="182"/>
    </row>
    <row r="10" spans="1:7" ht="14.25">
      <c r="A10" s="32"/>
      <c r="B10" s="33"/>
      <c r="C10" s="33"/>
      <c r="D10" s="34"/>
      <c r="E10" s="35"/>
      <c r="F10" s="182"/>
      <c r="G10" s="182"/>
    </row>
    <row r="11" spans="1:7" ht="15" thickBot="1">
      <c r="A11" s="32"/>
      <c r="B11" s="33"/>
      <c r="C11" s="33"/>
      <c r="D11" s="34"/>
      <c r="E11" s="35"/>
      <c r="F11" s="182"/>
      <c r="G11" s="182"/>
    </row>
    <row r="12" spans="1:7" ht="15.75" thickBot="1" thickTop="1">
      <c r="A12" s="44" t="s">
        <v>21</v>
      </c>
      <c r="B12" s="45" t="s">
        <v>22</v>
      </c>
      <c r="C12" s="80" t="s">
        <v>421</v>
      </c>
      <c r="D12" s="46" t="s">
        <v>24</v>
      </c>
      <c r="E12" s="47" t="s">
        <v>25</v>
      </c>
      <c r="F12" s="189" t="s">
        <v>26</v>
      </c>
      <c r="G12" s="190" t="s">
        <v>27</v>
      </c>
    </row>
    <row r="13" spans="1:7" ht="23.25" thickTop="1">
      <c r="A13" s="99">
        <v>1</v>
      </c>
      <c r="B13" s="116" t="s">
        <v>425</v>
      </c>
      <c r="C13" s="134" t="s">
        <v>422</v>
      </c>
      <c r="D13" s="134" t="s">
        <v>65</v>
      </c>
      <c r="E13" s="134">
        <v>443.3</v>
      </c>
      <c r="F13" s="201"/>
      <c r="G13" s="202">
        <f>E13*F13</f>
        <v>0</v>
      </c>
    </row>
    <row r="14" spans="1:7" ht="22.5">
      <c r="A14" s="100">
        <v>2</v>
      </c>
      <c r="B14" s="117" t="s">
        <v>425</v>
      </c>
      <c r="C14" s="133" t="s">
        <v>423</v>
      </c>
      <c r="D14" s="133" t="s">
        <v>30</v>
      </c>
      <c r="E14" s="133">
        <v>4433</v>
      </c>
      <c r="F14" s="179"/>
      <c r="G14" s="203">
        <f>E14*F14</f>
        <v>0</v>
      </c>
    </row>
    <row r="15" spans="1:7" ht="102" thickBot="1">
      <c r="A15" s="105">
        <v>3</v>
      </c>
      <c r="B15" s="118" t="s">
        <v>425</v>
      </c>
      <c r="C15" s="135" t="s">
        <v>424</v>
      </c>
      <c r="D15" s="135" t="s">
        <v>312</v>
      </c>
      <c r="E15" s="135">
        <v>36</v>
      </c>
      <c r="F15" s="204"/>
      <c r="G15" s="205">
        <f>E15*F15</f>
        <v>0</v>
      </c>
    </row>
    <row r="16" spans="1:7" ht="18.75" thickTop="1">
      <c r="A16" s="96"/>
      <c r="B16" s="97"/>
      <c r="C16" s="216" t="s">
        <v>166</v>
      </c>
      <c r="D16" s="216"/>
      <c r="E16" s="216"/>
      <c r="F16" s="216"/>
      <c r="G16" s="98">
        <f>SUM(G13:G15)</f>
        <v>0</v>
      </c>
    </row>
  </sheetData>
  <sheetProtection/>
  <mergeCells count="1">
    <mergeCell ref="C16:F1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3"/>
  <sheetViews>
    <sheetView zoomScalePageLayoutView="0" workbookViewId="0" topLeftCell="A4">
      <selection activeCell="L19" sqref="L19"/>
    </sheetView>
  </sheetViews>
  <sheetFormatPr defaultColWidth="9.140625" defaultRowHeight="12.75"/>
  <cols>
    <col min="1" max="1" width="7.7109375" style="0" bestFit="1" customWidth="1"/>
    <col min="2" max="2" width="15.7109375" style="0" customWidth="1"/>
    <col min="3" max="3" width="70.28125" style="0" customWidth="1"/>
    <col min="4" max="4" width="6.7109375" style="0" customWidth="1"/>
    <col min="5" max="5" width="13.57421875" style="0" customWidth="1"/>
    <col min="6" max="6" width="11.7109375" style="186" customWidth="1"/>
    <col min="7" max="7" width="17.8515625" style="186" customWidth="1"/>
  </cols>
  <sheetData>
    <row r="2" spans="1:7" ht="14.25">
      <c r="A2" s="32"/>
      <c r="B2" s="33"/>
      <c r="C2" s="33"/>
      <c r="D2" s="34"/>
      <c r="E2" s="35"/>
      <c r="F2" s="182"/>
      <c r="G2" s="182"/>
    </row>
    <row r="3" spans="1:7" ht="20.25">
      <c r="A3" s="32"/>
      <c r="B3" s="33"/>
      <c r="C3" s="37" t="s">
        <v>12</v>
      </c>
      <c r="D3" s="34"/>
      <c r="E3" s="35"/>
      <c r="F3" s="182"/>
      <c r="G3" s="182"/>
    </row>
    <row r="4" spans="1:7" ht="15" thickBot="1">
      <c r="A4" s="32"/>
      <c r="B4" s="33"/>
      <c r="C4" s="33"/>
      <c r="D4" s="34"/>
      <c r="E4" s="35"/>
      <c r="F4" s="182"/>
      <c r="G4" s="182"/>
    </row>
    <row r="5" spans="1:7" ht="15">
      <c r="A5" s="32"/>
      <c r="B5" s="38" t="s">
        <v>13</v>
      </c>
      <c r="C5" s="39" t="s">
        <v>14</v>
      </c>
      <c r="D5" s="34"/>
      <c r="E5" s="35"/>
      <c r="F5" s="182"/>
      <c r="G5" s="182"/>
    </row>
    <row r="6" spans="1:7" ht="15">
      <c r="A6" s="32"/>
      <c r="B6" s="40"/>
      <c r="C6" s="41" t="s">
        <v>15</v>
      </c>
      <c r="D6" s="34"/>
      <c r="E6" s="35"/>
      <c r="F6" s="182"/>
      <c r="G6" s="182"/>
    </row>
    <row r="7" spans="1:7" ht="15">
      <c r="A7" s="32"/>
      <c r="B7" s="40"/>
      <c r="C7" s="41" t="s">
        <v>16</v>
      </c>
      <c r="D7" s="34"/>
      <c r="E7" s="35"/>
      <c r="F7" s="182"/>
      <c r="G7" s="182"/>
    </row>
    <row r="8" spans="1:7" ht="30">
      <c r="A8" s="32"/>
      <c r="B8" s="40" t="s">
        <v>17</v>
      </c>
      <c r="C8" s="41" t="s">
        <v>18</v>
      </c>
      <c r="D8" s="34"/>
      <c r="E8" s="35"/>
      <c r="F8" s="182"/>
      <c r="G8" s="182"/>
    </row>
    <row r="9" spans="1:7" ht="15.75" thickBot="1">
      <c r="A9" s="32"/>
      <c r="B9" s="42" t="s">
        <v>19</v>
      </c>
      <c r="C9" s="43" t="s">
        <v>430</v>
      </c>
      <c r="D9" s="34"/>
      <c r="E9" s="35"/>
      <c r="F9" s="182"/>
      <c r="G9" s="182"/>
    </row>
    <row r="10" spans="1:7" ht="14.25">
      <c r="A10" s="32"/>
      <c r="B10" s="33"/>
      <c r="C10" s="33"/>
      <c r="D10" s="34"/>
      <c r="E10" s="35"/>
      <c r="F10" s="182"/>
      <c r="G10" s="182"/>
    </row>
    <row r="11" spans="1:7" ht="15" thickBot="1">
      <c r="A11" s="32"/>
      <c r="B11" s="33"/>
      <c r="C11" s="33"/>
      <c r="D11" s="34"/>
      <c r="E11" s="35"/>
      <c r="F11" s="182"/>
      <c r="G11" s="182"/>
    </row>
    <row r="12" spans="1:7" ht="15.75" thickBot="1" thickTop="1">
      <c r="A12" s="44" t="s">
        <v>21</v>
      </c>
      <c r="B12" s="45" t="s">
        <v>22</v>
      </c>
      <c r="C12" s="80" t="s">
        <v>421</v>
      </c>
      <c r="D12" s="46" t="s">
        <v>24</v>
      </c>
      <c r="E12" s="47" t="s">
        <v>25</v>
      </c>
      <c r="F12" s="189" t="s">
        <v>26</v>
      </c>
      <c r="G12" s="190" t="s">
        <v>27</v>
      </c>
    </row>
    <row r="13" spans="1:7" ht="51.75" thickTop="1">
      <c r="A13" s="99">
        <v>1</v>
      </c>
      <c r="B13" s="116" t="s">
        <v>443</v>
      </c>
      <c r="C13" s="142" t="s">
        <v>431</v>
      </c>
      <c r="D13" s="143" t="s">
        <v>432</v>
      </c>
      <c r="E13" s="143">
        <v>1</v>
      </c>
      <c r="F13" s="201"/>
      <c r="G13" s="202">
        <f>E13*F13</f>
        <v>0</v>
      </c>
    </row>
    <row r="14" spans="1:7" ht="38.25">
      <c r="A14" s="100">
        <v>2</v>
      </c>
      <c r="B14" s="117" t="s">
        <v>443</v>
      </c>
      <c r="C14" s="136" t="s">
        <v>433</v>
      </c>
      <c r="D14" s="137" t="s">
        <v>312</v>
      </c>
      <c r="E14" s="137">
        <v>30</v>
      </c>
      <c r="F14" s="179"/>
      <c r="G14" s="203">
        <f aca="true" t="shared" si="0" ref="G14:G22">E14*F14</f>
        <v>0</v>
      </c>
    </row>
    <row r="15" spans="1:7" ht="38.25">
      <c r="A15" s="100">
        <v>3</v>
      </c>
      <c r="B15" s="117" t="s">
        <v>443</v>
      </c>
      <c r="C15" s="136" t="s">
        <v>434</v>
      </c>
      <c r="D15" s="137" t="s">
        <v>312</v>
      </c>
      <c r="E15" s="137">
        <v>11</v>
      </c>
      <c r="F15" s="179"/>
      <c r="G15" s="203">
        <f t="shared" si="0"/>
        <v>0</v>
      </c>
    </row>
    <row r="16" spans="1:7" ht="38.25">
      <c r="A16" s="100">
        <v>4</v>
      </c>
      <c r="B16" s="117" t="s">
        <v>443</v>
      </c>
      <c r="C16" s="136" t="s">
        <v>435</v>
      </c>
      <c r="D16" s="138" t="s">
        <v>312</v>
      </c>
      <c r="E16" s="139">
        <v>9</v>
      </c>
      <c r="F16" s="179"/>
      <c r="G16" s="203">
        <f t="shared" si="0"/>
        <v>0</v>
      </c>
    </row>
    <row r="17" spans="1:7" ht="25.5">
      <c r="A17" s="100">
        <v>5</v>
      </c>
      <c r="B17" s="117" t="s">
        <v>443</v>
      </c>
      <c r="C17" s="136" t="s">
        <v>436</v>
      </c>
      <c r="D17" s="138" t="s">
        <v>30</v>
      </c>
      <c r="E17" s="140">
        <v>816</v>
      </c>
      <c r="F17" s="179"/>
      <c r="G17" s="203">
        <f t="shared" si="0"/>
        <v>0</v>
      </c>
    </row>
    <row r="18" spans="1:7" ht="25.5">
      <c r="A18" s="100">
        <v>6</v>
      </c>
      <c r="B18" s="117" t="s">
        <v>443</v>
      </c>
      <c r="C18" s="136" t="s">
        <v>437</v>
      </c>
      <c r="D18" s="138" t="s">
        <v>30</v>
      </c>
      <c r="E18" s="139">
        <v>816</v>
      </c>
      <c r="F18" s="179"/>
      <c r="G18" s="203">
        <f t="shared" si="0"/>
        <v>0</v>
      </c>
    </row>
    <row r="19" spans="1:7" ht="38.25">
      <c r="A19" s="100">
        <v>7</v>
      </c>
      <c r="B19" s="117" t="s">
        <v>443</v>
      </c>
      <c r="C19" s="136" t="s">
        <v>438</v>
      </c>
      <c r="D19" s="138" t="s">
        <v>439</v>
      </c>
      <c r="E19" s="139">
        <v>248</v>
      </c>
      <c r="F19" s="179"/>
      <c r="G19" s="203">
        <f t="shared" si="0"/>
        <v>0</v>
      </c>
    </row>
    <row r="20" spans="1:7" ht="38.25">
      <c r="A20" s="100">
        <v>8</v>
      </c>
      <c r="B20" s="117" t="s">
        <v>443</v>
      </c>
      <c r="C20" s="136" t="s">
        <v>440</v>
      </c>
      <c r="D20" s="138" t="s">
        <v>312</v>
      </c>
      <c r="E20" s="139">
        <v>37</v>
      </c>
      <c r="F20" s="179"/>
      <c r="G20" s="203">
        <f t="shared" si="0"/>
        <v>0</v>
      </c>
    </row>
    <row r="21" spans="1:7" ht="25.5">
      <c r="A21" s="100">
        <v>9</v>
      </c>
      <c r="B21" s="117" t="s">
        <v>443</v>
      </c>
      <c r="C21" s="141" t="s">
        <v>441</v>
      </c>
      <c r="D21" s="138" t="s">
        <v>312</v>
      </c>
      <c r="E21" s="139">
        <v>39</v>
      </c>
      <c r="F21" s="179"/>
      <c r="G21" s="203">
        <f t="shared" si="0"/>
        <v>0</v>
      </c>
    </row>
    <row r="22" spans="1:7" ht="26.25" thickBot="1">
      <c r="A22" s="105">
        <v>10</v>
      </c>
      <c r="B22" s="118" t="s">
        <v>443</v>
      </c>
      <c r="C22" s="144" t="s">
        <v>442</v>
      </c>
      <c r="D22" s="145" t="s">
        <v>312</v>
      </c>
      <c r="E22" s="146">
        <v>1</v>
      </c>
      <c r="F22" s="204"/>
      <c r="G22" s="205">
        <f t="shared" si="0"/>
        <v>0</v>
      </c>
    </row>
    <row r="23" spans="1:7" ht="18.75" thickTop="1">
      <c r="A23" s="96"/>
      <c r="B23" s="97"/>
      <c r="C23" s="216" t="s">
        <v>166</v>
      </c>
      <c r="D23" s="216"/>
      <c r="E23" s="216"/>
      <c r="F23" s="216"/>
      <c r="G23" s="98">
        <f>SUM(G13:G22)</f>
        <v>0</v>
      </c>
    </row>
  </sheetData>
  <sheetProtection/>
  <mergeCells count="1">
    <mergeCell ref="C23:F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BPiRI Prosystem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Kaluba</dc:creator>
  <cp:keywords/>
  <dc:description/>
  <cp:lastModifiedBy>Dawid Kozłowski</cp:lastModifiedBy>
  <cp:lastPrinted>2021-11-22T07:39:52Z</cp:lastPrinted>
  <dcterms:created xsi:type="dcterms:W3CDTF">2013-02-08T11:02:54Z</dcterms:created>
  <dcterms:modified xsi:type="dcterms:W3CDTF">2022-05-10T08:21:15Z</dcterms:modified>
  <cp:category/>
  <cp:version/>
  <cp:contentType/>
  <cp:contentStatus/>
</cp:coreProperties>
</file>