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2.0.3\redirection\mkaczmarek\Desktop\ROB_BUD_2020_Przebudowa Mateckiego_JD\4. Pytania i odpowiedzi\Pyt. i odp. nr 14\"/>
    </mc:Choice>
  </mc:AlternateContent>
  <xr:revisionPtr revIDLastSave="0" documentId="8_{7EB81E2B-30B9-4709-94EE-7CD242B828B6}" xr6:coauthVersionLast="45" xr6:coauthVersionMax="45" xr10:uidLastSave="{00000000-0000-0000-0000-000000000000}"/>
  <bookViews>
    <workbookView xWindow="-120" yWindow="-120" windowWidth="29040" windowHeight="15840" tabRatio="656" activeTab="1" xr2:uid="{00000000-000D-0000-FFFF-FFFF00000000}"/>
  </bookViews>
  <sheets>
    <sheet name="Preambuła" sheetId="11" r:id="rId1"/>
    <sheet name="FORMULARZ OFERTOWY AQUANET" sheetId="8" r:id="rId2"/>
    <sheet name="Tabela Zbiorcza AQ" sheetId="10" r:id="rId3"/>
  </sheets>
  <definedNames>
    <definedName name="_xlnm.Print_Area" localSheetId="1">'FORMULARZ OFERTOWY AQUANET'!$A$1:$G$68</definedName>
    <definedName name="_xlnm.Print_Area" localSheetId="2">'Tabela Zbiorcza AQ'!$B$1:$D$109</definedName>
  </definedNames>
  <calcPr calcId="191029"/>
</workbook>
</file>

<file path=xl/calcChain.xml><?xml version="1.0" encoding="utf-8"?>
<calcChain xmlns="http://schemas.openxmlformats.org/spreadsheetml/2006/main">
  <c r="A58" i="8" l="1"/>
  <c r="A59" i="8" s="1"/>
  <c r="A60" i="8" s="1"/>
  <c r="A61" i="8" s="1"/>
  <c r="A62" i="8" s="1"/>
  <c r="A63" i="8" s="1"/>
  <c r="A64" i="8" s="1"/>
  <c r="A65" i="8" s="1"/>
  <c r="A57" i="8"/>
  <c r="A49" i="8"/>
  <c r="A50" i="8" s="1"/>
  <c r="A48" i="8"/>
  <c r="G23" i="8" l="1"/>
  <c r="G24" i="8"/>
  <c r="G25" i="8"/>
  <c r="G26" i="8"/>
  <c r="G27" i="8"/>
  <c r="D28" i="8"/>
  <c r="G28" i="8" s="1"/>
  <c r="A29" i="8"/>
  <c r="A30" i="8" s="1"/>
  <c r="A31" i="8" s="1"/>
  <c r="A32" i="8" s="1"/>
  <c r="A33" i="8" s="1"/>
  <c r="A34" i="8" s="1"/>
  <c r="A35" i="8" s="1"/>
  <c r="A36" i="8" s="1"/>
  <c r="A37" i="8" s="1"/>
  <c r="A38" i="8" s="1"/>
  <c r="A39" i="8" s="1"/>
  <c r="A40" i="8" s="1"/>
  <c r="A41" i="8" s="1"/>
  <c r="D22" i="8"/>
  <c r="G22" i="8" s="1"/>
  <c r="G19" i="8"/>
  <c r="D10" i="8"/>
  <c r="G10" i="8"/>
  <c r="D9" i="8"/>
  <c r="G9" i="8" s="1"/>
  <c r="D8" i="8"/>
  <c r="G8" i="8" s="1"/>
  <c r="G48" i="8" l="1"/>
  <c r="G49" i="8"/>
  <c r="G20" i="8"/>
  <c r="G21" i="8"/>
  <c r="G29" i="8"/>
  <c r="G30" i="8"/>
  <c r="G31" i="8"/>
  <c r="G32" i="8"/>
  <c r="G33" i="8"/>
  <c r="G34" i="8"/>
  <c r="G35" i="8"/>
  <c r="G36" i="8"/>
  <c r="G37" i="8"/>
  <c r="G38" i="8"/>
  <c r="G39" i="8"/>
  <c r="G40" i="8"/>
  <c r="G41" i="8"/>
  <c r="G14" i="8"/>
  <c r="G16" i="8"/>
  <c r="G13" i="8"/>
  <c r="G11" i="8"/>
  <c r="G54" i="8"/>
  <c r="D10" i="10" s="1"/>
  <c r="G52" i="8"/>
  <c r="D9" i="10" s="1"/>
  <c r="G67" i="8"/>
  <c r="G65" i="8"/>
  <c r="G64" i="8"/>
  <c r="G50" i="8"/>
  <c r="G47" i="8"/>
  <c r="G45" i="8"/>
  <c r="G44" i="8"/>
  <c r="D8" i="10" l="1"/>
  <c r="G15" i="8"/>
  <c r="D7" i="10" s="1"/>
  <c r="G12" i="8"/>
  <c r="D6" i="10" s="1"/>
  <c r="G57" i="8"/>
  <c r="G58" i="8"/>
  <c r="G59" i="8"/>
  <c r="G60" i="8"/>
  <c r="G61" i="8"/>
  <c r="G62" i="8"/>
  <c r="G63" i="8"/>
  <c r="G56" i="8"/>
  <c r="D11" i="10" l="1"/>
  <c r="G68" i="8"/>
  <c r="D12" i="10" s="1"/>
  <c r="G18" i="8" l="1"/>
  <c r="G7" i="8"/>
  <c r="D5" i="10" l="1"/>
  <c r="D13" i="10" s="1"/>
  <c r="D14" i="10" s="1"/>
  <c r="D15" i="10" s="1"/>
  <c r="D16" i="10" s="1"/>
</calcChain>
</file>

<file path=xl/sharedStrings.xml><?xml version="1.0" encoding="utf-8"?>
<sst xmlns="http://schemas.openxmlformats.org/spreadsheetml/2006/main" count="252" uniqueCount="193">
  <si>
    <t>Lp</t>
  </si>
  <si>
    <t>Nr specyfikacji</t>
  </si>
  <si>
    <t>Opis pozycji</t>
  </si>
  <si>
    <t>Ilość</t>
  </si>
  <si>
    <t>J.m.</t>
  </si>
  <si>
    <t>Wartość</t>
  </si>
  <si>
    <t>m</t>
  </si>
  <si>
    <t>kpl</t>
  </si>
  <si>
    <t>m2</t>
  </si>
  <si>
    <t xml:space="preserve">Cena </t>
  </si>
  <si>
    <t>1.A</t>
  </si>
  <si>
    <t>1.B</t>
  </si>
  <si>
    <t>Cena Ofertowa z VAT</t>
  </si>
  <si>
    <t>Podatek VAT (…..%)</t>
  </si>
  <si>
    <t>Cena Ofertowa z wyłączeniem podatku VAT</t>
  </si>
  <si>
    <t>Wartość [PLN]</t>
  </si>
  <si>
    <t>Wyszczególnienie</t>
  </si>
  <si>
    <t>Nr pozycji</t>
  </si>
  <si>
    <t>Zabezpieczenie zieleni podczas wykonywania robót</t>
  </si>
  <si>
    <t>Przyłącza kanalizacyjne</t>
  </si>
  <si>
    <t>Sieć kanalizacyjna</t>
  </si>
  <si>
    <t>Nawierzchnie z kostki brukowej betonowej o grubości: 8 cm - szarej, na podsypce cementowo-piaskowej
Odtworzenie zjazdów i dróg o nawierzchni z kostki betonowej</t>
  </si>
  <si>
    <t>2</t>
  </si>
  <si>
    <t>Przyłącza wodociągowe</t>
  </si>
  <si>
    <t xml:space="preserve">Sieć wodociągowa o długości </t>
  </si>
  <si>
    <t>1</t>
  </si>
  <si>
    <t>Mechaniczne profilowanie i zagęszczenie podłoŜa pod warstwy konstrukcyjne nawierzchni - kategoria gruntu:
I-IV 
Odtworzenie ulic z betonu asfaltowego KR4: 416m2
Odtworzenie zjazdów i dróg o nawierzchni z kostki betonowej: 340m2
Odtworzenie zjazdów i dróg o nawierzchni z kruszywa: 250m2
Nawierzchnia z mieszanki pofrezu: 1750m2</t>
  </si>
  <si>
    <t>Usuwanie krzewów</t>
  </si>
  <si>
    <t>3</t>
  </si>
  <si>
    <t>4</t>
  </si>
  <si>
    <t>7</t>
  </si>
  <si>
    <t>2.A</t>
  </si>
  <si>
    <t>2.B</t>
  </si>
  <si>
    <t>Montaż hydrantu podziemnego DN80 (H) wraz z armaturą.</t>
  </si>
  <si>
    <t>"Poznań - kanalizacja sanitarna w ul. Obornickiej 336-360 i w ul. Mateckiego" - odcinek 3 (ul. Mateckiego i ul. boczna od ul. Mateckiego)</t>
  </si>
  <si>
    <t xml:space="preserve">Wstęp </t>
  </si>
  <si>
    <t>1. Preambuła</t>
  </si>
  <si>
    <t>Przy dokonywaniu wyceny pozycji należy korzystać z Dokumentacji Projektowej oraz Specyfikacji Technicznych Wykonania i Odbioru Robót Budowlanych (STWiORB).</t>
  </si>
  <si>
    <t>Znajdujące  się w Dokumentacji Projektowej oraz STWiORB nazwy własne nie są wiążące i mogą  być  stosowane  materiały  równoważne przy warunku spełnienia wymagań podanych   w Dokumentacji Projektowej oraz STWiORB.  Wszelkie  koszty wynikające z różnic materiałów dostarczonych względem  materiałów  projektowanych  pokrywa  Wykonawca  i nie może z tego tytułu żądać dodatkowej zapłaty.</t>
  </si>
  <si>
    <t>Ilości robót w każdej pozycji Przedmiaru są wielkościami szacunkowymi określonymi na podstawie zatwierdzonego Projektu i zostały podane dla wygody stworzenia wspólnych zasad do sporządzenia ofert.</t>
  </si>
  <si>
    <t>O ile nie zostało to wyraźnie i dokładnie określone w Specyfikacjach, to tylko pozycje wymienione w Przedmiarze Robót będą obmierzone. Koszty każdej z faz operacyjnych, które muszą po sobie następować dla zapewnienia odpowiedniej jakości wykonania, należy ująć w tej pozycji.</t>
  </si>
  <si>
    <t xml:space="preserve">Cena Jednostkowa lub kwota ryczałtowa zaproponowana przez Wykonawcę za daną pozycję w Wycenionym Przedmiarze Robót jest ostateczna i wyklucza możliwość żądania dodatkowej zapłaty za wykonane Roboty objęte tą pozycją przedmiarową. Wyceniając poszczególne pozycje należy odnosić się do Specyfikacji oraz Dokumentacji Projektowej w celu uzyskania pełnych wskazówek, informacji, instrukcji lub opisów robót i zastosowanych materiałów. </t>
  </si>
  <si>
    <t>2. Ilości</t>
  </si>
  <si>
    <t>Ilości podane dla poszczególnych pozycji PR stanowią szacunkową ilość każdej kategorii robót, które będą prowadzone na podstawie Umowy i zostały podane w celu stworzenia wspólnej podstawy dla ofert. Wykonawca nie ma żadnej gwarancji, że będzie się od niego wymagać wykonania ilości robót wskazanych pod jakąkolwiek pojedynczą pozycją w PR lub, że ilość nie będzie odbiegać pod względem wielkości od ilości podanych w PR.
Przy obmierzaniu wykonanych Robót nie będą uwzględniane żadne straty materiałów albo ich ilości w czasie ich transportu, składowania i zagęszczania.
Podstawą płatności będzie faktyczna ilość wykonanych robót, tak jak zostaną one obmierzone oraz wycenione po stawkach i cenach podanych w wycenionym Przedmiarze Robót, tam gdzie ma to zastosowanie.</t>
  </si>
  <si>
    <t>Jeżeli w STWiORB lub w PR w sposób szczegółowy i wyraźny nie postanowiono inaczej, należy dokonywać wyłącznie obmiaru robót stałych. Roboty winny być mierzone według wymiarów wskazanych na rysunkach, z wyjątkiem przypadków, kiedy w Umowie opisano inaczej.</t>
  </si>
  <si>
    <t>Jeżeli w przedmiarze nie wymieniono jakiegoś zakresu robót niezbędnego dla wykonania zadania, nie oznacza to, że zakres ten został pominięty. Jest on ujęty w jednym z agregatów robót, lecz z uwagi na stopień scalenia nie został wyszczególniony.</t>
  </si>
  <si>
    <t>Ilość robót ziemnych (wykopy pod projektowane przewody) określono w postaci długości trasy (m) przewodów realizowanych w wykopach.
Kalkulacja tej pozycji powinna uwzględniać wszelkie niezbędne technologicznie roboty, np.:, wykop o głębokości i w technologii przewidzianej przez projektanta (ręczny lub mechaniczny), oraz szerokości umożliwiającej prowadzenie robót inżynieryjnych, zabezpieczenie ścian wykopu, odwóz ziemi na wysypisko lub składowiska, utylizację ziemi z wykopów, przywóz piasku do zasypania wykopów, ewentualne odwodnienia i usunięcia kolizji, ewentualną segregację kruszyw, jeżeli będą tego wymagały warunki.</t>
  </si>
  <si>
    <t>Część dotycząca nawierzchni obejmuje rozbiórkę istniejącej nawierzchni,  jej odtworzenie zgodnie z dokumentacją projektową oraz wzmocnienie podłoża po pracach montażowych wraz z jej utrzymaniem do czasu odtworzenia nawierzchni docelowej, zgodnej z dokumentacją projektową.</t>
  </si>
  <si>
    <t>Odtworzenie ogrodzeń do posesji, małej architektury, utwardzonej nawierzchni, zieleni itd. –  koszty te należy ująć w pozycji wykonania mb. przyłącza. STWIORB obliguje wykonawcę do sporządzenia dokumentacji fotograficznej posesji, żeby wykonawca mógł po wykonaniu robót inżynieryjnych, je odtworzyć.</t>
  </si>
  <si>
    <t>3. Jednostki miary</t>
  </si>
  <si>
    <t>Stosowane jednostki obliczeniowe są to jednostki wyszczególnione i dopuszczone w obowiązującym Systemie Międzynarodowym (SI) i zastosowane w dokumentacji technicznej. Skróty w Przedmiarach Robót należy rozumieć następująco:</t>
  </si>
  <si>
    <t>m - metr
m2 - metr kwadratowy
kpl - komplet 
szt - sztuka</t>
  </si>
  <si>
    <t xml:space="preserve">Jeżeli w Umowie nie napisano inaczej długość uzbrojenia liczona będzie w metrach wykonanej rury, bez uwzględniania długości studni / komory, do lica ściany tych obiektów. </t>
  </si>
  <si>
    <t>Jeżeli w Umowie nie napisano inaczej metr kwadratowy oznacza wszystkie materiały, robociznę i pozostałe koszty potrzebne do prawidłowego wykonania elementu ujętego w przedmiarze robót.</t>
  </si>
  <si>
    <t>Jeżeli w Umowie nie napisano inaczej komplet  oznacza wszystkie materiały, robociznę i pozostałe koszty potrzebne do prawidłowego wykonania elementu ujętego w przedmiarze robót.</t>
  </si>
  <si>
    <t>4. Wycena</t>
  </si>
  <si>
    <t>Jeżeli nie wskazano inaczej w Umowie, to Umowa będzie obejmowała całość robót, jak określono w Dokumentacji Projektowej i w Specyfikacjach Technicznych Wykonania i Odbioru Robót Budowlanych, w oparciu o stawki jednostkowe i ceny podane w wycenionym Przedmiarze Robót.</t>
  </si>
  <si>
    <t>Ceny i ceny jednostkowe podane w Przedmiarze Robót powinny być wartościami globalnymi, stanowić całkowitą, wszystko obejmującą wartość robót opisanych w tych pozycjach, włączając koszty i wydatki konieczne dla wykonania opisanych Robót razem z wszystkimi robotami tymczasowymi i instalacjami, które mogą okazać się niezbędne, oraz zawierać wszelkie ogólne ryzyko, obciążenia i obowiązki wymienione w Umowie lub z niej wynikające. Przyjmuje się, że koszty organizacyjne, ogólne, zysk i dodatki dotyczące wszystkich zobowiązań są równo rozłożone na wszystkie Ceny Jednostkowe.</t>
  </si>
  <si>
    <t>Ceny i ceny jednostkowe powinny być wprowadzone dla każdej pozycji Przedmiaru Robót. Pozycje Robót opisanych w Przedmiarze Robót, przy których nie umieszczono żadnej stawki lub ceny, nie będą zapłacone przez Zamawiającego po wykonaniu i będzie się uważało, że są pokryte przez stawki i ceny innych pozycji Przedmiaru Robót.</t>
  </si>
  <si>
    <t>Ceny podane przez Wykonawcę w PR powinny uwzględniać wszystkie elementy zawarte w Dokumentacji Projektowej oraz STWiORB, tj. wszystkie obiekty wraz z wyposażeniem oraz czynności i roboty budowlane związane z ich wykonaniem, zamówieniem, dostawą, budową, montażem i uruchomieniem, tak aby zaprojektowane elementy zostały wykonane poprawnie z punktu widzenia celu jakiemu mają służyć, zgodnie z obowiązującymi przepisami techniczno - budowlanymi, normami, zapisami projektów wykonawczych i branżowych specyfikacjach wykonania i odbioru robót budowlanych.</t>
  </si>
  <si>
    <t>Ceny i ceny jednostkowe powinny zawierać m.in. ewentualną aktualizację Projektu Organizacji Ruchu oraz oznakowanie na czas wykonywania robót.</t>
  </si>
  <si>
    <t>Ceny i ceny jednostkowe powinny zawierać m.in. koszty zajęcia pasa drogowego.</t>
  </si>
  <si>
    <t xml:space="preserve">Ceny i ceny jednostkowe powinny zawierać m.in. koszty wykonania dokumentacji powykonawczej. </t>
  </si>
  <si>
    <t>Ceny i ceny jednostkowe powinny zawierać m.in. koszty wykonania cyfrowej inwentaryzacji sieci oraz archiwizacji.</t>
  </si>
  <si>
    <t>Ceny i ceny jednostkowe powinny zawierać m.in. wszelkie opłaty celne i importowe.</t>
  </si>
  <si>
    <t>Ceny i ceny jednostkowe wprowadzone do Przedmiaru Robót należy podać w PLN bez podatku VAT.</t>
  </si>
  <si>
    <t xml:space="preserve">Uważa się, że ceny za prace, ujęte w opisie przedmiotu zamówienia, których nie przedstawiono w oddzielnych pozycjach, zostały rozłożone na Ceny Jednostkowe i ceny podane dla innych elementów robót. </t>
  </si>
  <si>
    <t>Wartości wprowadzane dla każdej pozycji Przedmiaru Robót winny być wynikiem przemnożenia ilości jednostek przez Cenę jednostkową. Zamawiający dokona poprawek jakichkolwiek błędów arytmetycznych powstałych podczas naliczenia lub dodawania w sposób określony w Instrukcjach dla wykonawców składających oferty.</t>
  </si>
  <si>
    <t>Cena jednostkowa metra bieżącego przewodu powinna zawierać wszystkie roboty podstawowe i towarzyszące oraz inne elementy kosztowe wynikające z dokumentacji projektowej i STWIORB niezbędne do poprawnego wykonania kompletnego nadającego się do odbioru elementu (między innymi):</t>
  </si>
  <si>
    <t>zakup, załadunek, transport, rozładunek na Teren Budowy i składowania wszystkich materiałów w tym materiałów pomocniczych,</t>
  </si>
  <si>
    <t>zabezpieczenie i oznakowanie terenu robót, oraz wykopów wraz z uporządkowaniem i  przywróceniem terenu do stanu pierwotnego oraz montaż i demontaż konstrukcji podwieszeń i podparć rurociągów,</t>
  </si>
  <si>
    <t>wykonanie przekopów kontrolnych oraz montaż i demontaż konstrukcji podwieszeń i podparć rurociągów,</t>
  </si>
  <si>
    <t xml:space="preserve">wykonanie określonych w postanowieniach umowy badań, pomiarów, sondowań i sprawdzeń robót, a w tym także prób szczelności, </t>
  </si>
  <si>
    <t>wykonanie wykopu wraz z zabezpieczeniem ścian, zagęszczenie podłoża gruntu w wykopie, wykonanie podsypki, obsypki i zasypanie z zagęszczeniem (ewentualna wymiana gruntu) wraz zakupem i dowozem niezbędnych materiałów, składowaniem i utylizacją oraz odwodnienie wykopu,</t>
  </si>
  <si>
    <t>prace geodezyjne związane z wyznaczeniem, realizacją i inwentaryzacją powykonawczą robót i obiektu wraz ze sporządzeniem wymaganej dokumentacji,</t>
  </si>
  <si>
    <t>montaż rur i kształtek,</t>
  </si>
  <si>
    <t>inspekcję kamerami TV,</t>
  </si>
  <si>
    <t>przy pracach w technologii bezwykopowej, wykonanie komór startowych i odbiorczych,</t>
  </si>
  <si>
    <t>wykonanie ewentualnych rur osłonowych,</t>
  </si>
  <si>
    <t>wszystkie koszty pośrednie związane z wykonaniem zakresu robót objętych umową,</t>
  </si>
  <si>
    <t>koszty związane z zabezpieczeniem istniejących drzew i krzewów zgodnie z projektem zieleni.</t>
  </si>
  <si>
    <t>Cena jednostkowa metra kwadratowego odtworzenia nawierzchni powinna zawierać wszystkie roboty podstawowe i towarzyszące oraz inne elementy kosztowe wynikające z dokumentacji projektowej i STWIORB niezbędne do poprawnego wykonania kompletnego nadającego się do odbioru elementu zgodnie z decyzjami władających terenem (miedzy innymi):</t>
  </si>
  <si>
    <t>oznakowanie robót,</t>
  </si>
  <si>
    <t>rozbiórkę poszczególnych elementów nawierzchni,</t>
  </si>
  <si>
    <t>koszty opłat za unieszkodliwienie i składowania materiałów odpadowych i z rozbiórki,</t>
  </si>
  <si>
    <t>wykonanie i utrzymanie dróg tymczasowych w obrębie robót,</t>
  </si>
  <si>
    <t>zagęszczenie wbudowanego gruntu warstwami do żądanego stopnia zagęszczenia,</t>
  </si>
  <si>
    <t>wykonanie podbudów,</t>
  </si>
  <si>
    <t>wykonanie nawierzchni,</t>
  </si>
  <si>
    <t>wykonanie wszystkich niezbędnych badań wymaganych w ST,</t>
  </si>
  <si>
    <t>prace geodezyjne związane z wyznaczeniem, realizacją i inwentaryzacją powykonawczą robót wraz ze sporządzeniem wymaganej dokumentacji.</t>
  </si>
  <si>
    <t>Cena jednostkowa kompletu studni,  powinna zawierać wszystkie roboty podstawowe i towarzyszące oraz inne elementy kosztowe wynikające z dokumentacji projektowej i STWIORB niezbędne do poprawnego wykonania kompletnego nadającego się do odbioru elementu (między innymi):</t>
  </si>
  <si>
    <t>wykonanie wykopu wraz z zabezpieczeniem ścian, zagęszczenie podłoża gruntu w wykopie, wykonanie podsypki, obsypki i zasypanie z zagęszczeniem (ewentualna wymiana gruntu) wraz zakupem i dowozem niezbędnych materiałów, składowaniem i utylizacją oraz odwodnienie wykopu itp.</t>
  </si>
  <si>
    <t>montaż studni,</t>
  </si>
  <si>
    <t>wszystkie koszty pośrednie związane z wykonaniem zakresu robót objętych umową.</t>
  </si>
  <si>
    <t>5.Warunek rozpoczęcia wykonywania robót w zakresie przyłączy:</t>
  </si>
  <si>
    <t>a) Dostarczenie Zamawiającemu przez Wykonawcę podpisanych przez posiadaczy gruntów, na których mają być te przyłącza posadowione, wniosków o zawarcie umowy z Zamawiającym. Wzór wniosku o zawarcie umowy z Zamawiającym stanowi załącznik do niniejszej Specyfikacji. Wykonawca zobowiązany jest do systematycznego i niezwłocznego przekazywania Zamawiającemu podpisanych wniosków o zawarcie umowy lub informowania Zamawiającego o odmowie podpisania takiego wniosku. Wnioski o zawarcie umowy z Zamawiającym należy wypełnić czytelnie, uwzględniając wszystkie wymagane pola (szczególnie nr telefonu kontaktowego do klienta).</t>
  </si>
  <si>
    <t xml:space="preserve">b) Dostarczenie Zamawiającemu podpisanej Umowy (Umowy Wykonawca otrzyma od Zamawiającego po zrealizowaniu punktu a),). Wykonawca zobowiązany jest do systematycznego i niezwłocznego przekazywania Zamawiającemu podpisanych Umów klienta z Zamawiającym. Zamawiający zobowiązuje się przygotować Umowę w ciągu 7 dni roboczych od daty otrzymania wniosku. Czas przeznaczony na pozyskanie podpisanych wniosków i Umów, o których mowa powyżej, należy uwzględnić w harmonogramie robót. </t>
  </si>
  <si>
    <t>c) W przypadku braku zgody właściciela posesji na podpisanie Umowy przyłącze należy wykonać do granicy posesji oraz zaślepić korkiem.</t>
  </si>
  <si>
    <t>d) Wykonawca ujmie koszty wynikające z prac opisanych w niniejszym punkcie zgodnie z zapisami punktu 3 PREAMBUŁY do kosztorysu ofertowego</t>
  </si>
  <si>
    <t>6. Kody pozycji przedmiaru robót</t>
  </si>
  <si>
    <t>Pozycje przedmiaru zostały określone zgodnie z ustaloną indywidualnie systematyką.</t>
  </si>
  <si>
    <t>7. Inne</t>
  </si>
  <si>
    <t>1. Wykonawca, w razie potrzeby, zapewni na swój koszt, w pobliżu miejsc prowadzenia Robót, strzeżone miejsca parkingowe dla mieszkańców, którzy podczas prowadzenia prac nie mają dojazdu do swoich posesji.</t>
  </si>
  <si>
    <t>2. Wykonawca jest zobowiązany zastosować wszelkie środki celem zabezpieczenia dróg, obiektów inżynierskich prowadzących na Teren Budowy od uszkodzeń i zabrudzeń, które mogą być spowodowane  Robotami budowlanymi lub transportem i sprzętem Wykonawcy albo jego dostawców i podwykonawców lub dalszych podwykonawców, w szczególności powinien przestrzegać obowiązujących ograniczeń obciążeń osi pojazdów podczas transportu materiałów i sprzętu, do i z Terenu Budowy.</t>
  </si>
  <si>
    <t>3. Wykonawca jest zobowiązany do zabezpieczenia miejsc, w których prowadzone będą Roboty, w szczególności, w miejscach dostępnych dla osób trzecich, wokół wykopów pozostawionych na czas zmroku i w nocy Wykonawca zobowiązany jest ustawić balustrady o poręczy ochronnej umieszczonej na wysokości 1,1 m. Dodatkowo balustrady takie muszą być zaopatrzone w czerwone światło ostrzegawcze.</t>
  </si>
  <si>
    <t xml:space="preserve">4. Dodatkowo cena uwzględniać powinna ustawienie przez Wykonawcę biura dla pracowników Nadzoru Inwestorskiego oraz Inwestora. Wykonawca zapewni  dostawy mediów do ww. biur terenowych oraz poniesie koszty związane z ich wykonaniem oraz koszty bieżące zużycia tych mediów, wyposażonych w sposób zapewniający prawidłową realizację Umowy (media). </t>
  </si>
  <si>
    <t>5. Ceny i ceny jednostkowe powinny zawierać aktualizację decyzji/uzgodnień w sytuacji gdy straciły ważność.</t>
  </si>
  <si>
    <t>6. Na czas prowadzenia robót zostanie powołany Inspektor Nadzoru Terenów Zieleni, z którym na etapie realizacji inwestycji będzie uzgadniany sposób przycięcia lub zabezpieczenia drzew i odkrytych w trakcie robót korzeni drzew. 
Każde uszkodzenie systemu korzeniowego skutkować będzie koniecznością wprowadzenia zabiegów rehabilitacyjnych przez okres 1-2 lat po zakończeniu pielęgnacji gwarancyjnej. W przypadku zniszczenia choćby jednego z istniejących drzew, Wykonawca zobowiązany jest do wywiązania się z sankcji karnych nałożonych przez właściwy organ ds. ochrony środowiska.</t>
  </si>
  <si>
    <t>Zadanie:
AQUANET S.A.: "Poznań - kanalizacja sanitarna w ul. Obornickiej 336-360 i w ul. Mateckiego" - odcinek 3 (ul. Mateckiego i ul. boczna od ul. Mateckiego)</t>
  </si>
  <si>
    <t>Przedmiar obejmuje całość robót dla budowy sieci kanalizacyjnej oraz sieci wodociągowejwraz rozbiorką i odtworzeniem nawierzchni, zgodnie z założoną w dokumentacji technicznej technologią wykonania robót.</t>
  </si>
  <si>
    <t>89,10</t>
  </si>
  <si>
    <t>5</t>
  </si>
  <si>
    <t>Przeprowadzenie próby szczelności.</t>
  </si>
  <si>
    <t>Sieć kanalizacyjna w ul. Mateckiego i bocznej od ul. Mateckiego (ST : 00; 01; 02; 03; 04; 05.02; 09.01; 09;02)</t>
  </si>
  <si>
    <t>Sieć wodociągowa w ul. bocznej od ul. Mateckiego (ST : 00; 01; 02; 03; 04; 05.01; 09.01; 09;02)</t>
  </si>
  <si>
    <t>Próba szczelności (ST : 00; 03; 05.01; 05.02)</t>
  </si>
  <si>
    <t>Próba ciśnieniowa końcowa (ST : 00; 03; 05.01)</t>
  </si>
  <si>
    <t>Odtworzenie nawierzchni (ST : 00; 01; 02; 03; 09.01; 09.02)</t>
  </si>
  <si>
    <t>Zieleń (ST : 00; 09.01; 09.02)</t>
  </si>
  <si>
    <t>Montaż kanału DN300 w wykopie otwartym. (KS-2.5.0 od S2-21 do S2-24)</t>
  </si>
  <si>
    <t>Montaż studni rewizyjej  DN1000 w wykopie otwartym. (KS-2.5.0 od S2-21 do S2-24)</t>
  </si>
  <si>
    <t>Montaż kanału DN250 w wykopie otwartym. (KS-2.5.1)</t>
  </si>
  <si>
    <t>Montaż studni rewizyjej  DN1000 w wykopie otwartym. (KS-2.5.1)</t>
  </si>
  <si>
    <t>Montaż komory rozprężnej KR2 DN1000 wraz z wentylacją w wykopie otwartym. (KS-2.5.1)</t>
  </si>
  <si>
    <t>Montaż kanału DN200 w wykopie otwartym. (KS-2.5.1.1)</t>
  </si>
  <si>
    <t>Montaż studni rewizyjej  DN1000 w wykopie otwartym. (KS-2.5.1.1)</t>
  </si>
  <si>
    <t>6</t>
  </si>
  <si>
    <t>Studzienka niewłazowa z tworzywa sztucznego o średnicy rury trzonowej 400mm. (KS-2.5.0 od S2-21 do S2-24)</t>
  </si>
  <si>
    <t>Studzienka niewłazowa z tworzywa sztucznego o średnicy rury trzonowej 400mm. (KS-2.5.1)</t>
  </si>
  <si>
    <t>Studzienka niewłazowa z tworzywa sztucznego o średnicy rury trzonowej 400mm. (KS-2.5.1.1)</t>
  </si>
  <si>
    <t xml:space="preserve">Przyłącze wodociągowe (2p-01) DN25 wraz z armaturą, zestawem wodomierzowym i studnią wodomierzową. Wykop otwarty. </t>
  </si>
  <si>
    <t xml:space="preserve">Przyłącze wodociągowe (2p-04) DN25 wraz z armaturą, zestawem wodomierzowym i studnią wodomierzową. Wykop otwarty. </t>
  </si>
  <si>
    <t xml:space="preserve">Przyłącze wodociągowe (2p-02) DN25 wraz z armaturą, zestawem wodomierzowym i studnią wodomierzową. Wykop otwarty.  </t>
  </si>
  <si>
    <t xml:space="preserve">Przyłącze wodociągowe (Zpk5) DN25 do granicy posesji. Wykop otwarty. </t>
  </si>
  <si>
    <t xml:space="preserve">Przyłącze kanalizacyjne o śr. 160mm St42 (KS-2.5.0 od S2-21 do S2-24). Wykop otwarty. </t>
  </si>
  <si>
    <t xml:space="preserve">Przyłącze kanalizacyjne o śr. 160mm St43 (KS-2.5.0 od S2-21 do S2-24). Wykop otwarty. </t>
  </si>
  <si>
    <t xml:space="preserve">Przyłącze kanalizacyjne o śr. 160mm St44 (KS-2.5.0 od S2-21 do S2-24). Wykop otwarty. </t>
  </si>
  <si>
    <t xml:space="preserve">Przyłącze kanalizacyjne o śr. 160mm St45 (KS-2.5.0 od S2-21 do S2-24). Wykop otwarty. </t>
  </si>
  <si>
    <t xml:space="preserve">Przyłącze kanalizacyjne o śr. 160mm St46 (KS-2.5.0 od S2-21 do S2-24). Wykop otwarty. </t>
  </si>
  <si>
    <t xml:space="preserve">Przyłącze kanalizacyjne o śr. 160mm St47 (KS-2.5.0 od S2-21 do S2-24). Wykop otwarty. </t>
  </si>
  <si>
    <t xml:space="preserve">Przyłącze kanalizacyjne o śr. 160mm St48 (KS-2.5.0 od S2-21 do S2-24). Wykop otwarty. </t>
  </si>
  <si>
    <t xml:space="preserve">Przyłącze kanalizacyjne o śr. 160mm St49 (KS-2.5.0 od S2-21 do S2-24). Wykop otwarty. </t>
  </si>
  <si>
    <t xml:space="preserve">Przyłącze kanalizacyjne o śr. 160mm St41 (KS-2.5.1). Wykop otwarty. </t>
  </si>
  <si>
    <t xml:space="preserve">Przyłącze kanalizacyjne o śr. 160mm St33 (KS-2.5.1). Wykop otwarty. </t>
  </si>
  <si>
    <t xml:space="preserve">Przyłącze kanalizacyjne o śr. 160mm St32 (KS-2.5.1). Wykop otwarty. </t>
  </si>
  <si>
    <t xml:space="preserve">Przyłącze kanalizacyjne o śr. 160mm St40 (KS-2.5.1.1). Wykop otwarty. </t>
  </si>
  <si>
    <t xml:space="preserve">Przyłącze kanalizacyjne o śr. 160mm St39 (KS-2.5.1.1). Wykop otwarty. </t>
  </si>
  <si>
    <t xml:space="preserve">Przyłącze kanalizacyjne o śr. 160mm St38 (KS-2.5.1.1). Wykop otwarty. </t>
  </si>
  <si>
    <t xml:space="preserve">Przyłącze kanalizacyjne o śr. 160mm St37 (KS-2.5.1.1). Wykop otwarty. </t>
  </si>
  <si>
    <t xml:space="preserve">Przyłącze kanalizacyjne o śr. 160mm St36 (KS-2.5.1.1). Wykop otwarty. </t>
  </si>
  <si>
    <t xml:space="preserve">Przyłącze kanalizacyjne o śr. 160mm St35 (KS-2.5.1.1). Wykop otwarty. </t>
  </si>
  <si>
    <t xml:space="preserve">Przyłącze kanalizacyjne o śr. 160mm St34 (KS-2.5.1.1). Wykop otwarty. </t>
  </si>
  <si>
    <t>Siec kanalizacyjna (KS-2.5.0 od S2-21 do S2-24)</t>
  </si>
  <si>
    <t>Siec wodociągowa</t>
  </si>
  <si>
    <t>Siec kanalizacyjna (KS-2.5.1)</t>
  </si>
  <si>
    <t>Siec kanalizacyjna (KS-2.5.1.1)</t>
  </si>
  <si>
    <t>1-2; 8-16</t>
  </si>
  <si>
    <t>3-5; 17-20</t>
  </si>
  <si>
    <t>6-7; 21-28</t>
  </si>
  <si>
    <t>29-34</t>
  </si>
  <si>
    <t>35</t>
  </si>
  <si>
    <t>Próba szczelności</t>
  </si>
  <si>
    <t>Próba cisnieniowa końcowa</t>
  </si>
  <si>
    <t>Odtworzenie nawierzchni</t>
  </si>
  <si>
    <t>Zieleń</t>
  </si>
  <si>
    <t>36</t>
  </si>
  <si>
    <t>Razem (1 ÷ 8)</t>
  </si>
  <si>
    <t>Krawężniki betonowe wystające, o wymiarach: 20x30 cm - na podsypce cementowo-piaskowej 1:4 wraz z ławą betonową z oporem.</t>
  </si>
  <si>
    <t>Przedmiar Robót (PR) należy rozpatrywać łącznie z pozostałymi częściami Specyfikacji Istotnych Warunków Zamówienia. Przyjmuje się, że Wykonawca dokładnie zapoznał się ze szczegółowym opisem Robót w Dokumentacji Projektowej (DP), jakie mają zostać wykonane i sposobem ich wykonania. Całość Robót należy wykonać zgodnie z zamierzeniem i przeznaczeniem.</t>
  </si>
  <si>
    <t>Pozycje w Przedmiarze Robót opisują roboty objęte Umową w sposób skrócony. Z reguły opis ten nie powiela pełnego opisu Robót i metod wykonania podanych w Dokumentacji Projektowej oraz STWiORB. Przyjmuje się że poszczególne pozycje Przedmiaru Robót zawierają wszystkie roboty i czynności konieczne do całkowitego i poprawnego wykonania przedmiotowych robót zgodnie z Dokumentacją Projektową, STWiORB i obowiązującymi przepisami czy jest to detalicznie wymienione w SIWZ czy też nie (zgodnie z zapisami okreslonymi w pkt 4.)</t>
  </si>
  <si>
    <t>Przeprowadzenie próby ciśnieniowej.</t>
  </si>
  <si>
    <t>37-46</t>
  </si>
  <si>
    <t>47-48</t>
  </si>
  <si>
    <t>1a</t>
  </si>
  <si>
    <t>1b</t>
  </si>
  <si>
    <t>ścianki szczelne od S2-21 w stronę S2-22 - ścianki długości 5m - odcinek B1</t>
  </si>
  <si>
    <t xml:space="preserve">ścianki szczelne długości 6mb- odcinek B2 </t>
  </si>
  <si>
    <t>1c</t>
  </si>
  <si>
    <t>ścianki szczelne długości 7mb- odcinek B3</t>
  </si>
  <si>
    <t>ścianki szczelne długości 5mb do ST 42</t>
  </si>
  <si>
    <t>ścianki szczelne długości 6mb do ST 43 i 44</t>
  </si>
  <si>
    <t>ścianki szczelne długości 7mb do ST 45,46,47,48,49</t>
  </si>
  <si>
    <t>32</t>
  </si>
  <si>
    <t>33</t>
  </si>
  <si>
    <t>Montaż rurociągu DN180 w wykopie otwartym.</t>
  </si>
  <si>
    <t>Podbudowy z kruszywa łamanego stabilizowanego mechanicznie 0/31,5 - warstwa o grubości po zagęszczeniu: 20 cm . Pielęgnacja piaskiem z polewaniem wodą podbudowy z mieszanki betonowej i z gruntu stabilizowanego cementem. Odtworzenie ulic z betonu asfaltowego KR4</t>
  </si>
  <si>
    <t>Podbudowy z betonu asfaltowego AC 22 P - grubość warstwy po zagęszczeniu: 10 cm. Pielęgnacja piaskiem z polewaniem wodą podbudowy z mieszanki betonowej i z gruntu stabilizowanego cementem.
Odtworzenie ulic z betonu asfaltowego KR4</t>
  </si>
  <si>
    <t>Nawierzchnia z betonu asfaltowego AC 16 W - warstwa wiąŜąca po zagęszczeniu o grubości: 6 cm
Odtworzenie ulic z betonu asfaltowego KR4</t>
  </si>
  <si>
    <t xml:space="preserve">Nawierzchnie z pofrezu - warstwa górna z pofrezu o grubości po uwałowaniu: 15 cm </t>
  </si>
  <si>
    <t>Podbudowy z kruszywa łamanego stabilizowanego mechanicznie 0/31,5 - warstwa o grubości po zagęszczeniu: 20 cm . Pielęgnacja piaskiem z polewaniem wodą podbudowy z mieszanki betonowej i z gruntu stabilizowanego cementem.
Odtworzenie zjazdów i dróg o nawierzchni z elementów betonowych</t>
  </si>
  <si>
    <t>Nawierzchnia z AC 8S - warstwa ścieralna po zagęszczeniu o grubości: 4 cm
Odtworzenie ulic z betonu asfaltowego KR4</t>
  </si>
  <si>
    <t>Nawierzchnie z tłucznia kamiennego - warstwa górna z tłucznia o grubości po uwałowaniu: 15 cm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</si>
</sst>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z_ł_-;\-* #,##0.00\ _z_ł_-;_-* &quot;-&quot;??\ _z_ł_-;_-@_-"/>
    <numFmt numFmtId="165" formatCode="0.000"/>
    <numFmt numFmtId="166" formatCode="0.0"/>
  </numFmts>
  <fonts count="32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indexed="8"/>
      <name val="Arial CE"/>
      <family val="2"/>
      <charset val="238"/>
    </font>
    <font>
      <sz val="10"/>
      <color indexed="8"/>
      <name val="Arial CE"/>
      <family val="2"/>
      <charset val="238"/>
    </font>
    <font>
      <b/>
      <sz val="10"/>
      <color indexed="8"/>
      <name val="Arial CE"/>
      <family val="2"/>
      <charset val="238"/>
    </font>
    <font>
      <b/>
      <sz val="10"/>
      <color indexed="8"/>
      <name val="Arial CE"/>
      <family val="2"/>
      <charset val="238"/>
    </font>
    <font>
      <sz val="10"/>
      <color indexed="8"/>
      <name val="Arial CE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4"/>
      <name val="Arial"/>
      <family val="2"/>
      <charset val="238"/>
    </font>
    <font>
      <b/>
      <sz val="12"/>
      <name val="Arial"/>
      <family val="2"/>
      <charset val="238"/>
    </font>
    <font>
      <sz val="11"/>
      <name val="Arial"/>
      <family val="2"/>
      <charset val="238"/>
    </font>
    <font>
      <sz val="10"/>
      <color rgb="FFFF0000"/>
      <name val="Arial"/>
      <family val="2"/>
    </font>
    <font>
      <b/>
      <sz val="11"/>
      <name val="Arial"/>
      <family val="2"/>
      <charset val="238"/>
    </font>
    <font>
      <sz val="8"/>
      <color indexed="8"/>
      <name val="Arial"/>
      <family val="2"/>
    </font>
    <font>
      <b/>
      <sz val="11"/>
      <color theme="1"/>
      <name val="Arial"/>
      <family val="2"/>
      <charset val="238"/>
    </font>
    <font>
      <sz val="12"/>
      <color indexed="8"/>
      <name val="Arial"/>
      <family val="2"/>
    </font>
    <font>
      <b/>
      <sz val="8"/>
      <name val="Arial"/>
      <family val="2"/>
      <charset val="238"/>
    </font>
    <font>
      <b/>
      <i/>
      <sz val="10"/>
      <color indexed="8"/>
      <name val="Arial"/>
      <family val="2"/>
    </font>
    <font>
      <b/>
      <sz val="12"/>
      <color indexed="8"/>
      <name val="Arial"/>
      <family val="2"/>
    </font>
    <font>
      <u/>
      <sz val="12"/>
      <color indexed="8"/>
      <name val="Arial"/>
      <family val="2"/>
    </font>
    <font>
      <sz val="10"/>
      <color indexed="8"/>
      <name val="Arial CE"/>
      <charset val="238"/>
    </font>
    <font>
      <b/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0"/>
      <name val="Arial CE"/>
      <family val="2"/>
      <charset val="238"/>
    </font>
    <font>
      <sz val="10"/>
      <name val="Arial CE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0" fontId="9" fillId="0" borderId="0"/>
    <xf numFmtId="0" fontId="3" fillId="0" borderId="0"/>
    <xf numFmtId="0" fontId="10" fillId="0" borderId="0"/>
    <xf numFmtId="0" fontId="2" fillId="0" borderId="0"/>
    <xf numFmtId="0" fontId="2" fillId="0" borderId="0"/>
    <xf numFmtId="164" fontId="10" fillId="0" borderId="0" applyFont="0" applyFill="0" applyBorder="0" applyAlignment="0" applyProtection="0"/>
  </cellStyleXfs>
  <cellXfs count="135">
    <xf numFmtId="0" fontId="0" fillId="0" borderId="0" xfId="0"/>
    <xf numFmtId="0" fontId="5" fillId="0" borderId="0" xfId="0" applyFont="1"/>
    <xf numFmtId="0" fontId="6" fillId="0" borderId="1" xfId="1" applyFont="1" applyBorder="1" applyAlignment="1">
      <alignment horizontal="center" vertical="center" wrapText="1"/>
    </xf>
    <xf numFmtId="49" fontId="6" fillId="0" borderId="1" xfId="1" applyNumberFormat="1" applyFont="1" applyBorder="1" applyAlignment="1">
      <alignment horizontal="center" vertical="center" wrapText="1"/>
    </xf>
    <xf numFmtId="0" fontId="6" fillId="0" borderId="0" xfId="0" applyFont="1"/>
    <xf numFmtId="0" fontId="6" fillId="0" borderId="0" xfId="0" applyFont="1" applyAlignment="1">
      <alignment horizontal="center"/>
    </xf>
    <xf numFmtId="49" fontId="5" fillId="0" borderId="0" xfId="0" applyNumberFormat="1" applyFont="1"/>
    <xf numFmtId="49" fontId="5" fillId="0" borderId="0" xfId="0" applyNumberFormat="1" applyFont="1" applyAlignment="1">
      <alignment wrapText="1"/>
    </xf>
    <xf numFmtId="0" fontId="7" fillId="0" borderId="0" xfId="0" applyFont="1"/>
    <xf numFmtId="49" fontId="8" fillId="0" borderId="0" xfId="0" applyNumberFormat="1" applyFont="1" applyAlignment="1">
      <alignment horizontal="center" wrapText="1"/>
    </xf>
    <xf numFmtId="49" fontId="8" fillId="0" borderId="0" xfId="0" applyNumberFormat="1" applyFont="1" applyAlignment="1">
      <alignment horizontal="left" wrapText="1"/>
    </xf>
    <xf numFmtId="0" fontId="8" fillId="0" borderId="0" xfId="0" applyFont="1"/>
    <xf numFmtId="0" fontId="8" fillId="0" borderId="0" xfId="0" applyFont="1" applyAlignment="1">
      <alignment horizontal="center"/>
    </xf>
    <xf numFmtId="49" fontId="8" fillId="0" borderId="0" xfId="0" applyNumberFormat="1" applyFont="1" applyAlignment="1">
      <alignment horizontal="center"/>
    </xf>
    <xf numFmtId="49" fontId="8" fillId="0" borderId="0" xfId="0" applyNumberFormat="1" applyFont="1"/>
    <xf numFmtId="0" fontId="5" fillId="0" borderId="0" xfId="0" applyFont="1" applyAlignment="1">
      <alignment horizontal="center"/>
    </xf>
    <xf numFmtId="49" fontId="8" fillId="0" borderId="1" xfId="0" applyNumberFormat="1" applyFont="1" applyBorder="1" applyAlignment="1">
      <alignment horizontal="right"/>
    </xf>
    <xf numFmtId="0" fontId="8" fillId="0" borderId="1" xfId="0" applyFont="1" applyBorder="1" applyAlignment="1">
      <alignment horizontal="right"/>
    </xf>
    <xf numFmtId="2" fontId="8" fillId="0" borderId="1" xfId="0" applyNumberFormat="1" applyFont="1" applyBorder="1" applyAlignment="1">
      <alignment horizontal="right"/>
    </xf>
    <xf numFmtId="0" fontId="6" fillId="2" borderId="1" xfId="0" applyFont="1" applyFill="1" applyBorder="1" applyAlignment="1">
      <alignment horizontal="right"/>
    </xf>
    <xf numFmtId="2" fontId="6" fillId="2" borderId="1" xfId="0" applyNumberFormat="1" applyFont="1" applyFill="1" applyBorder="1" applyAlignment="1">
      <alignment horizontal="right"/>
    </xf>
    <xf numFmtId="0" fontId="6" fillId="2" borderId="1" xfId="0" applyFont="1" applyFill="1" applyBorder="1"/>
    <xf numFmtId="0" fontId="6" fillId="3" borderId="1" xfId="0" applyFont="1" applyFill="1" applyBorder="1" applyAlignment="1">
      <alignment horizontal="right"/>
    </xf>
    <xf numFmtId="2" fontId="6" fillId="3" borderId="1" xfId="0" applyNumberFormat="1" applyFont="1" applyFill="1" applyBorder="1" applyAlignment="1">
      <alignment horizontal="right"/>
    </xf>
    <xf numFmtId="0" fontId="6" fillId="3" borderId="1" xfId="0" applyFont="1" applyFill="1" applyBorder="1"/>
    <xf numFmtId="0" fontId="5" fillId="0" borderId="0" xfId="0" applyFont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right"/>
    </xf>
    <xf numFmtId="2" fontId="5" fillId="0" borderId="1" xfId="0" applyNumberFormat="1" applyFont="1" applyBorder="1"/>
    <xf numFmtId="2" fontId="6" fillId="3" borderId="1" xfId="0" applyNumberFormat="1" applyFont="1" applyFill="1" applyBorder="1"/>
    <xf numFmtId="2" fontId="8" fillId="0" borderId="1" xfId="0" applyNumberFormat="1" applyFont="1" applyBorder="1"/>
    <xf numFmtId="0" fontId="10" fillId="0" borderId="0" xfId="3"/>
    <xf numFmtId="0" fontId="11" fillId="0" borderId="0" xfId="3" applyFont="1" applyFill="1" applyAlignment="1">
      <alignment vertical="center"/>
    </xf>
    <xf numFmtId="0" fontId="10" fillId="0" borderId="0" xfId="3" applyFill="1"/>
    <xf numFmtId="2" fontId="12" fillId="0" borderId="0" xfId="3" applyNumberFormat="1" applyFont="1" applyFill="1" applyBorder="1" applyAlignment="1">
      <alignment vertical="center"/>
    </xf>
    <xf numFmtId="0" fontId="13" fillId="0" borderId="0" xfId="3" applyFont="1" applyFill="1" applyBorder="1" applyAlignment="1">
      <alignment horizontal="right" vertical="center"/>
    </xf>
    <xf numFmtId="2" fontId="14" fillId="0" borderId="0" xfId="3" applyNumberFormat="1" applyFont="1" applyFill="1" applyBorder="1" applyAlignment="1">
      <alignment horizontal="right" vertical="center"/>
    </xf>
    <xf numFmtId="0" fontId="15" fillId="0" borderId="0" xfId="3" applyFont="1" applyFill="1" applyBorder="1" applyAlignment="1">
      <alignment horizontal="left" vertical="center"/>
    </xf>
    <xf numFmtId="0" fontId="16" fillId="0" borderId="0" xfId="3" applyFont="1" applyFill="1" applyBorder="1" applyAlignment="1">
      <alignment horizontal="center" vertical="center" wrapText="1"/>
    </xf>
    <xf numFmtId="1" fontId="16" fillId="0" borderId="0" xfId="3" applyNumberFormat="1" applyFont="1" applyFill="1" applyBorder="1" applyAlignment="1">
      <alignment horizontal="center" vertical="center" wrapText="1"/>
    </xf>
    <xf numFmtId="2" fontId="14" fillId="4" borderId="1" xfId="3" applyNumberFormat="1" applyFont="1" applyFill="1" applyBorder="1" applyAlignment="1">
      <alignment horizontal="right" vertical="center"/>
    </xf>
    <xf numFmtId="0" fontId="15" fillId="0" borderId="2" xfId="3" applyFont="1" applyFill="1" applyBorder="1" applyAlignment="1">
      <alignment horizontal="left" vertical="center"/>
    </xf>
    <xf numFmtId="2" fontId="16" fillId="0" borderId="2" xfId="3" applyNumberFormat="1" applyFont="1" applyFill="1" applyBorder="1" applyAlignment="1">
      <alignment horizontal="center" vertical="center" wrapText="1"/>
    </xf>
    <xf numFmtId="1" fontId="16" fillId="0" borderId="2" xfId="3" applyNumberFormat="1" applyFont="1" applyFill="1" applyBorder="1" applyAlignment="1">
      <alignment horizontal="center" vertical="center" wrapText="1"/>
    </xf>
    <xf numFmtId="2" fontId="15" fillId="0" borderId="1" xfId="3" applyNumberFormat="1" applyFont="1" applyFill="1" applyBorder="1" applyAlignment="1">
      <alignment horizontal="right" vertical="center"/>
    </xf>
    <xf numFmtId="0" fontId="17" fillId="0" borderId="0" xfId="3" applyFont="1" applyFill="1" applyAlignment="1">
      <alignment vertical="center"/>
    </xf>
    <xf numFmtId="2" fontId="11" fillId="0" borderId="0" xfId="3" applyNumberFormat="1" applyFont="1" applyFill="1" applyAlignment="1">
      <alignment vertical="center"/>
    </xf>
    <xf numFmtId="2" fontId="16" fillId="5" borderId="1" xfId="3" applyNumberFormat="1" applyFont="1" applyFill="1" applyBorder="1" applyAlignment="1">
      <alignment horizontal="right" vertical="center" wrapText="1"/>
    </xf>
    <xf numFmtId="1" fontId="18" fillId="5" borderId="2" xfId="3" quotePrefix="1" applyNumberFormat="1" applyFont="1" applyFill="1" applyBorder="1" applyAlignment="1">
      <alignment horizontal="center" vertical="center" wrapText="1"/>
    </xf>
    <xf numFmtId="0" fontId="19" fillId="0" borderId="0" xfId="3" applyFont="1" applyAlignment="1">
      <alignment vertical="center"/>
    </xf>
    <xf numFmtId="2" fontId="10" fillId="0" borderId="1" xfId="3" applyNumberFormat="1" applyBorder="1"/>
    <xf numFmtId="1" fontId="18" fillId="5" borderId="1" xfId="3" quotePrefix="1" applyNumberFormat="1" applyFont="1" applyFill="1" applyBorder="1" applyAlignment="1">
      <alignment horizontal="center" vertical="center" wrapText="1"/>
    </xf>
    <xf numFmtId="0" fontId="21" fillId="0" borderId="0" xfId="3" applyFont="1" applyAlignment="1">
      <alignment vertical="center"/>
    </xf>
    <xf numFmtId="0" fontId="22" fillId="6" borderId="1" xfId="3" applyFont="1" applyFill="1" applyBorder="1" applyAlignment="1">
      <alignment horizontal="center" vertical="center" wrapText="1"/>
    </xf>
    <xf numFmtId="0" fontId="22" fillId="6" borderId="1" xfId="3" applyFont="1" applyFill="1" applyBorder="1" applyAlignment="1">
      <alignment horizontal="center" vertical="center"/>
    </xf>
    <xf numFmtId="0" fontId="24" fillId="0" borderId="0" xfId="3" applyFont="1" applyAlignment="1">
      <alignment vertical="center" wrapText="1"/>
    </xf>
    <xf numFmtId="0" fontId="11" fillId="0" borderId="0" xfId="3" applyFont="1" applyAlignment="1">
      <alignment vertical="center"/>
    </xf>
    <xf numFmtId="0" fontId="25" fillId="0" borderId="0" xfId="3" applyFont="1" applyAlignment="1">
      <alignment vertical="center"/>
    </xf>
    <xf numFmtId="0" fontId="24" fillId="0" borderId="0" xfId="3" applyFont="1" applyAlignment="1">
      <alignment vertical="center"/>
    </xf>
    <xf numFmtId="0" fontId="6" fillId="7" borderId="1" xfId="0" applyFont="1" applyFill="1" applyBorder="1" applyAlignment="1">
      <alignment horizontal="center" vertical="center"/>
    </xf>
    <xf numFmtId="0" fontId="6" fillId="7" borderId="1" xfId="0" applyFont="1" applyFill="1" applyBorder="1" applyAlignment="1">
      <alignment horizontal="right"/>
    </xf>
    <xf numFmtId="2" fontId="6" fillId="7" borderId="1" xfId="0" applyNumberFormat="1" applyFont="1" applyFill="1" applyBorder="1" applyAlignment="1">
      <alignment horizontal="right"/>
    </xf>
    <xf numFmtId="2" fontId="6" fillId="7" borderId="1" xfId="0" applyNumberFormat="1" applyFont="1" applyFill="1" applyBorder="1"/>
    <xf numFmtId="49" fontId="5" fillId="0" borderId="1" xfId="0" applyNumberFormat="1" applyFont="1" applyBorder="1" applyAlignment="1">
      <alignment horizontal="left" vertical="center" wrapText="1"/>
    </xf>
    <xf numFmtId="2" fontId="5" fillId="0" borderId="1" xfId="0" applyNumberFormat="1" applyFont="1" applyBorder="1" applyAlignment="1">
      <alignment horizontal="center" vertical="center"/>
    </xf>
    <xf numFmtId="2" fontId="6" fillId="3" borderId="1" xfId="0" applyNumberFormat="1" applyFont="1" applyFill="1" applyBorder="1" applyAlignment="1">
      <alignment horizontal="center" vertical="center"/>
    </xf>
    <xf numFmtId="2" fontId="6" fillId="7" borderId="1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right"/>
    </xf>
    <xf numFmtId="49" fontId="5" fillId="0" borderId="0" xfId="0" applyNumberFormat="1" applyFont="1" applyBorder="1" applyAlignment="1">
      <alignment horizontal="left" wrapText="1"/>
    </xf>
    <xf numFmtId="2" fontId="8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2" fontId="8" fillId="0" borderId="0" xfId="0" applyNumberFormat="1" applyFont="1" applyBorder="1" applyAlignment="1">
      <alignment horizontal="right"/>
    </xf>
    <xf numFmtId="2" fontId="8" fillId="0" borderId="0" xfId="0" applyNumberFormat="1" applyFont="1" applyBorder="1"/>
    <xf numFmtId="165" fontId="8" fillId="0" borderId="0" xfId="0" applyNumberFormat="1" applyFont="1" applyBorder="1" applyAlignment="1">
      <alignment horizontal="center"/>
    </xf>
    <xf numFmtId="0" fontId="5" fillId="0" borderId="1" xfId="0" applyFont="1" applyBorder="1" applyAlignment="1">
      <alignment horizontal="left" vertical="center" wrapText="1"/>
    </xf>
    <xf numFmtId="49" fontId="6" fillId="7" borderId="1" xfId="0" applyNumberFormat="1" applyFont="1" applyFill="1" applyBorder="1" applyAlignment="1">
      <alignment horizontal="left" vertical="center" wrapText="1"/>
    </xf>
    <xf numFmtId="0" fontId="5" fillId="0" borderId="0" xfId="0" applyFont="1"/>
    <xf numFmtId="0" fontId="5" fillId="0" borderId="1" xfId="0" applyFont="1" applyBorder="1"/>
    <xf numFmtId="0" fontId="6" fillId="2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5" fillId="0" borderId="2" xfId="3" applyFont="1" applyFill="1" applyBorder="1" applyAlignment="1">
      <alignment horizontal="right" vertical="center"/>
    </xf>
    <xf numFmtId="49" fontId="18" fillId="5" borderId="2" xfId="3" quotePrefix="1" applyNumberFormat="1" applyFont="1" applyFill="1" applyBorder="1" applyAlignment="1">
      <alignment horizontal="center" vertical="center" wrapText="1"/>
    </xf>
    <xf numFmtId="49" fontId="18" fillId="5" borderId="2" xfId="3" applyNumberFormat="1" applyFont="1" applyFill="1" applyBorder="1" applyAlignment="1">
      <alignment horizontal="left" vertical="center" wrapText="1"/>
    </xf>
    <xf numFmtId="2" fontId="6" fillId="2" borderId="1" xfId="0" applyNumberFormat="1" applyFont="1" applyFill="1" applyBorder="1" applyAlignment="1">
      <alignment horizontal="center" vertical="center"/>
    </xf>
    <xf numFmtId="49" fontId="6" fillId="3" borderId="1" xfId="0" applyNumberFormat="1" applyFont="1" applyFill="1" applyBorder="1" applyAlignment="1">
      <alignment horizontal="left" vertical="center" wrapText="1"/>
    </xf>
    <xf numFmtId="49" fontId="18" fillId="5" borderId="2" xfId="3" applyNumberFormat="1" applyFont="1" applyFill="1" applyBorder="1" applyAlignment="1">
      <alignment horizontal="center" vertical="center" wrapText="1"/>
    </xf>
    <xf numFmtId="49" fontId="4" fillId="0" borderId="0" xfId="0" applyNumberFormat="1" applyFont="1" applyAlignment="1">
      <alignment wrapText="1"/>
    </xf>
    <xf numFmtId="1" fontId="8" fillId="0" borderId="1" xfId="0" applyNumberFormat="1" applyFont="1" applyBorder="1" applyAlignment="1">
      <alignment horizontal="center" vertical="center"/>
    </xf>
    <xf numFmtId="1" fontId="5" fillId="0" borderId="1" xfId="0" applyNumberFormat="1" applyFont="1" applyBorder="1" applyAlignment="1">
      <alignment horizontal="center" vertical="center"/>
    </xf>
    <xf numFmtId="165" fontId="6" fillId="2" borderId="1" xfId="0" applyNumberFormat="1" applyFont="1" applyFill="1" applyBorder="1" applyAlignment="1">
      <alignment horizontal="center" vertical="center"/>
    </xf>
    <xf numFmtId="165" fontId="6" fillId="3" borderId="1" xfId="0" applyNumberFormat="1" applyFont="1" applyFill="1" applyBorder="1" applyAlignment="1">
      <alignment horizontal="center" vertical="center"/>
    </xf>
    <xf numFmtId="2" fontId="5" fillId="0" borderId="1" xfId="0" applyNumberFormat="1" applyFont="1" applyBorder="1" applyAlignment="1">
      <alignment horizontal="right"/>
    </xf>
    <xf numFmtId="49" fontId="5" fillId="0" borderId="1" xfId="0" applyNumberFormat="1" applyFont="1" applyBorder="1" applyAlignment="1">
      <alignment horizontal="left" vertical="center" wrapText="1" shrinkToFit="1"/>
    </xf>
    <xf numFmtId="49" fontId="5" fillId="0" borderId="1" xfId="0" applyNumberFormat="1" applyFont="1" applyBorder="1" applyAlignment="1">
      <alignment horizontal="right"/>
    </xf>
    <xf numFmtId="0" fontId="5" fillId="0" borderId="1" xfId="0" applyFont="1" applyBorder="1" applyAlignment="1">
      <alignment horizontal="right"/>
    </xf>
    <xf numFmtId="0" fontId="8" fillId="0" borderId="0" xfId="0" applyFont="1" applyFill="1"/>
    <xf numFmtId="0" fontId="8" fillId="0" borderId="0" xfId="0" applyFont="1" applyFill="1" applyAlignment="1">
      <alignment horizontal="center"/>
    </xf>
    <xf numFmtId="0" fontId="5" fillId="0" borderId="0" xfId="0" applyFont="1" applyFill="1"/>
    <xf numFmtId="0" fontId="26" fillId="0" borderId="1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right"/>
    </xf>
    <xf numFmtId="49" fontId="26" fillId="0" borderId="1" xfId="0" applyNumberFormat="1" applyFont="1" applyFill="1" applyBorder="1" applyAlignment="1">
      <alignment horizontal="left" vertical="center" wrapText="1"/>
    </xf>
    <xf numFmtId="2" fontId="26" fillId="0" borderId="1" xfId="0" applyNumberFormat="1" applyFont="1" applyFill="1" applyBorder="1" applyAlignment="1">
      <alignment horizontal="center" vertical="center"/>
    </xf>
    <xf numFmtId="2" fontId="26" fillId="0" borderId="1" xfId="0" applyNumberFormat="1" applyFont="1" applyFill="1" applyBorder="1" applyAlignment="1">
      <alignment horizontal="right"/>
    </xf>
    <xf numFmtId="0" fontId="20" fillId="0" borderId="1" xfId="3" applyNumberFormat="1" applyFont="1" applyBorder="1"/>
    <xf numFmtId="0" fontId="18" fillId="5" borderId="2" xfId="3" applyNumberFormat="1" applyFont="1" applyFill="1" applyBorder="1" applyAlignment="1">
      <alignment horizontal="left" vertical="center" wrapText="1"/>
    </xf>
    <xf numFmtId="0" fontId="27" fillId="0" borderId="0" xfId="5" applyFont="1" applyAlignment="1">
      <alignment wrapText="1"/>
    </xf>
    <xf numFmtId="0" fontId="28" fillId="0" borderId="0" xfId="5" applyFont="1"/>
    <xf numFmtId="0" fontId="28" fillId="0" borderId="0" xfId="5" applyFont="1" applyAlignment="1">
      <alignment wrapText="1"/>
    </xf>
    <xf numFmtId="0" fontId="2" fillId="0" borderId="0" xfId="5" applyFont="1" applyAlignment="1">
      <alignment wrapText="1"/>
    </xf>
    <xf numFmtId="0" fontId="2" fillId="0" borderId="0" xfId="5"/>
    <xf numFmtId="0" fontId="29" fillId="0" borderId="0" xfId="5" applyFont="1" applyAlignment="1">
      <alignment wrapText="1"/>
    </xf>
    <xf numFmtId="0" fontId="2" fillId="0" borderId="0" xfId="5" applyAlignment="1">
      <alignment wrapText="1"/>
    </xf>
    <xf numFmtId="0" fontId="27" fillId="0" borderId="0" xfId="5" applyFont="1" applyAlignment="1">
      <alignment horizontal="left" wrapText="1"/>
    </xf>
    <xf numFmtId="164" fontId="5" fillId="0" borderId="1" xfId="6" applyNumberFormat="1" applyFont="1" applyBorder="1" applyAlignment="1">
      <alignment horizontal="center" vertical="center"/>
    </xf>
    <xf numFmtId="0" fontId="5" fillId="7" borderId="1" xfId="0" applyFont="1" applyFill="1" applyBorder="1" applyAlignment="1">
      <alignment horizontal="right"/>
    </xf>
    <xf numFmtId="49" fontId="30" fillId="7" borderId="1" xfId="0" applyNumberFormat="1" applyFont="1" applyFill="1" applyBorder="1" applyAlignment="1">
      <alignment horizontal="left" vertical="center" wrapText="1"/>
    </xf>
    <xf numFmtId="1" fontId="6" fillId="7" borderId="1" xfId="0" applyNumberFormat="1" applyFont="1" applyFill="1" applyBorder="1" applyAlignment="1">
      <alignment horizontal="center" vertical="center"/>
    </xf>
    <xf numFmtId="2" fontId="5" fillId="7" borderId="1" xfId="0" applyNumberFormat="1" applyFont="1" applyFill="1" applyBorder="1" applyAlignment="1">
      <alignment horizontal="right"/>
    </xf>
    <xf numFmtId="2" fontId="5" fillId="7" borderId="1" xfId="0" applyNumberFormat="1" applyFont="1" applyFill="1" applyBorder="1"/>
    <xf numFmtId="0" fontId="31" fillId="0" borderId="1" xfId="0" applyFont="1" applyBorder="1" applyAlignment="1">
      <alignment horizontal="left" vertical="center" wrapText="1"/>
    </xf>
    <xf numFmtId="166" fontId="5" fillId="7" borderId="1" xfId="0" applyNumberFormat="1" applyFont="1" applyFill="1" applyBorder="1" applyAlignment="1">
      <alignment horizontal="center" vertical="center"/>
    </xf>
    <xf numFmtId="0" fontId="5" fillId="7" borderId="1" xfId="0" applyFont="1" applyFill="1" applyBorder="1" applyAlignment="1">
      <alignment horizontal="center" vertical="center"/>
    </xf>
    <xf numFmtId="49" fontId="20" fillId="0" borderId="1" xfId="3" applyNumberFormat="1" applyFont="1" applyBorder="1"/>
    <xf numFmtId="166" fontId="8" fillId="0" borderId="1" xfId="0" applyNumberFormat="1" applyFont="1" applyBorder="1" applyAlignment="1">
      <alignment horizontal="center" vertical="center"/>
    </xf>
    <xf numFmtId="166" fontId="5" fillId="0" borderId="1" xfId="0" applyNumberFormat="1" applyFont="1" applyBorder="1" applyAlignment="1">
      <alignment horizontal="center" vertical="center"/>
    </xf>
    <xf numFmtId="0" fontId="1" fillId="0" borderId="0" xfId="5" applyNumberFormat="1" applyFont="1" applyAlignment="1">
      <alignment wrapText="1"/>
    </xf>
    <xf numFmtId="49" fontId="4" fillId="0" borderId="0" xfId="0" applyNumberFormat="1" applyFont="1" applyAlignment="1">
      <alignment horizontal="center" wrapText="1"/>
    </xf>
    <xf numFmtId="0" fontId="23" fillId="0" borderId="3" xfId="3" applyFont="1" applyBorder="1" applyAlignment="1">
      <alignment vertical="center"/>
    </xf>
    <xf numFmtId="0" fontId="12" fillId="0" borderId="0" xfId="3" applyFont="1" applyFill="1" applyBorder="1" applyAlignment="1">
      <alignment horizontal="left" vertical="center"/>
    </xf>
    <xf numFmtId="0" fontId="12" fillId="0" borderId="0" xfId="3" applyFont="1" applyFill="1" applyAlignment="1">
      <alignment horizontal="left" vertical="center"/>
    </xf>
    <xf numFmtId="49" fontId="4" fillId="0" borderId="0" xfId="0" applyNumberFormat="1" applyFont="1" applyAlignment="1">
      <alignment horizontal="center" vertical="center" wrapText="1"/>
    </xf>
  </cellXfs>
  <cellStyles count="7">
    <cellStyle name="Dziesiętny" xfId="6" builtinId="3"/>
    <cellStyle name="Normalny" xfId="0" builtinId="0"/>
    <cellStyle name="Normalny 2" xfId="1" xr:uid="{00000000-0005-0000-0000-000002000000}"/>
    <cellStyle name="Normalny 2 2" xfId="3" xr:uid="{00000000-0005-0000-0000-000003000000}"/>
    <cellStyle name="Normalny 2 3" xfId="4" xr:uid="{00000000-0005-0000-0000-000004000000}"/>
    <cellStyle name="Normalny 3" xfId="2" xr:uid="{00000000-0005-0000-0000-000005000000}"/>
    <cellStyle name="Normalny 3 2" xfId="5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83"/>
  <sheetViews>
    <sheetView workbookViewId="0">
      <selection activeCell="A8" sqref="A8"/>
    </sheetView>
  </sheetViews>
  <sheetFormatPr defaultColWidth="8.75" defaultRowHeight="15"/>
  <cols>
    <col min="1" max="1" width="123.375" style="115" customWidth="1"/>
    <col min="2" max="16384" width="8.75" style="113"/>
  </cols>
  <sheetData>
    <row r="1" spans="1:1" s="110" customFormat="1" ht="30">
      <c r="A1" s="116" t="s">
        <v>109</v>
      </c>
    </row>
    <row r="2" spans="1:1" s="110" customFormat="1">
      <c r="A2" s="111" t="s">
        <v>35</v>
      </c>
    </row>
    <row r="3" spans="1:1" ht="30">
      <c r="A3" s="112" t="s">
        <v>110</v>
      </c>
    </row>
    <row r="4" spans="1:1">
      <c r="A4" s="111" t="s">
        <v>36</v>
      </c>
    </row>
    <row r="5" spans="1:1" ht="45">
      <c r="A5" s="114" t="s">
        <v>169</v>
      </c>
    </row>
    <row r="6" spans="1:1" ht="30">
      <c r="A6" s="115" t="s">
        <v>37</v>
      </c>
    </row>
    <row r="7" spans="1:1" ht="60">
      <c r="A7" s="129" t="s">
        <v>170</v>
      </c>
    </row>
    <row r="8" spans="1:1" ht="45">
      <c r="A8" s="115" t="s">
        <v>38</v>
      </c>
    </row>
    <row r="9" spans="1:1" ht="30">
      <c r="A9" s="112" t="s">
        <v>39</v>
      </c>
    </row>
    <row r="10" spans="1:1" ht="30">
      <c r="A10" s="115" t="s">
        <v>40</v>
      </c>
    </row>
    <row r="11" spans="1:1" ht="45">
      <c r="A11" s="115" t="s">
        <v>41</v>
      </c>
    </row>
    <row r="12" spans="1:1">
      <c r="A12" s="111" t="s">
        <v>42</v>
      </c>
    </row>
    <row r="13" spans="1:1" ht="87" customHeight="1">
      <c r="A13" s="112" t="s">
        <v>43</v>
      </c>
    </row>
    <row r="14" spans="1:1" ht="30">
      <c r="A14" s="115" t="s">
        <v>44</v>
      </c>
    </row>
    <row r="15" spans="1:1" ht="30">
      <c r="A15" s="115" t="s">
        <v>45</v>
      </c>
    </row>
    <row r="16" spans="1:1" ht="75">
      <c r="A16" s="112" t="s">
        <v>46</v>
      </c>
    </row>
    <row r="17" spans="1:1" ht="30">
      <c r="A17" s="115" t="s">
        <v>47</v>
      </c>
    </row>
    <row r="18" spans="1:1" ht="37.5" customHeight="1">
      <c r="A18" s="112" t="s">
        <v>48</v>
      </c>
    </row>
    <row r="19" spans="1:1">
      <c r="A19" s="111" t="s">
        <v>49</v>
      </c>
    </row>
    <row r="20" spans="1:1" ht="30">
      <c r="A20" s="115" t="s">
        <v>50</v>
      </c>
    </row>
    <row r="21" spans="1:1" ht="60">
      <c r="A21" s="115" t="s">
        <v>51</v>
      </c>
    </row>
    <row r="22" spans="1:1" ht="30">
      <c r="A22" s="114" t="s">
        <v>52</v>
      </c>
    </row>
    <row r="23" spans="1:1" ht="30">
      <c r="A23" s="115" t="s">
        <v>53</v>
      </c>
    </row>
    <row r="24" spans="1:1" ht="30">
      <c r="A24" s="115" t="s">
        <v>54</v>
      </c>
    </row>
    <row r="25" spans="1:1">
      <c r="A25" s="111" t="s">
        <v>55</v>
      </c>
    </row>
    <row r="26" spans="1:1" ht="30">
      <c r="A26" s="115" t="s">
        <v>56</v>
      </c>
    </row>
    <row r="27" spans="1:1" ht="60">
      <c r="A27" s="115" t="s">
        <v>57</v>
      </c>
    </row>
    <row r="28" spans="1:1" ht="45">
      <c r="A28" s="115" t="s">
        <v>58</v>
      </c>
    </row>
    <row r="29" spans="1:1" ht="60">
      <c r="A29" s="115" t="s">
        <v>59</v>
      </c>
    </row>
    <row r="30" spans="1:1">
      <c r="A30" s="112" t="s">
        <v>60</v>
      </c>
    </row>
    <row r="31" spans="1:1">
      <c r="A31" s="112" t="s">
        <v>61</v>
      </c>
    </row>
    <row r="32" spans="1:1">
      <c r="A32" s="112" t="s">
        <v>62</v>
      </c>
    </row>
    <row r="33" spans="1:1">
      <c r="A33" s="112" t="s">
        <v>63</v>
      </c>
    </row>
    <row r="34" spans="1:1">
      <c r="A34" s="112" t="s">
        <v>64</v>
      </c>
    </row>
    <row r="35" spans="1:1">
      <c r="A35" s="115" t="s">
        <v>65</v>
      </c>
    </row>
    <row r="36" spans="1:1" ht="30">
      <c r="A36" s="115" t="s">
        <v>66</v>
      </c>
    </row>
    <row r="37" spans="1:1" ht="45">
      <c r="A37" s="115" t="s">
        <v>67</v>
      </c>
    </row>
    <row r="38" spans="1:1" ht="30">
      <c r="A38" s="112" t="s">
        <v>68</v>
      </c>
    </row>
    <row r="39" spans="1:1">
      <c r="A39" s="115" t="s">
        <v>69</v>
      </c>
    </row>
    <row r="40" spans="1:1" ht="30">
      <c r="A40" s="115" t="s">
        <v>70</v>
      </c>
    </row>
    <row r="41" spans="1:1">
      <c r="A41" s="115" t="s">
        <v>71</v>
      </c>
    </row>
    <row r="42" spans="1:1">
      <c r="A42" s="115" t="s">
        <v>72</v>
      </c>
    </row>
    <row r="43" spans="1:1" ht="30">
      <c r="A43" s="115" t="s">
        <v>73</v>
      </c>
    </row>
    <row r="44" spans="1:1" ht="18.75" customHeight="1">
      <c r="A44" s="115" t="s">
        <v>74</v>
      </c>
    </row>
    <row r="45" spans="1:1">
      <c r="A45" s="115" t="s">
        <v>75</v>
      </c>
    </row>
    <row r="46" spans="1:1">
      <c r="A46" s="115" t="s">
        <v>76</v>
      </c>
    </row>
    <row r="47" spans="1:1">
      <c r="A47" s="115" t="s">
        <v>77</v>
      </c>
    </row>
    <row r="48" spans="1:1">
      <c r="A48" s="115" t="s">
        <v>78</v>
      </c>
    </row>
    <row r="49" spans="1:1">
      <c r="A49" s="112" t="s">
        <v>79</v>
      </c>
    </row>
    <row r="50" spans="1:1">
      <c r="A50" s="112" t="s">
        <v>80</v>
      </c>
    </row>
    <row r="51" spans="1:1" ht="45">
      <c r="A51" s="112" t="s">
        <v>81</v>
      </c>
    </row>
    <row r="52" spans="1:1">
      <c r="A52" s="115" t="s">
        <v>82</v>
      </c>
    </row>
    <row r="53" spans="1:1">
      <c r="A53" s="115" t="s">
        <v>83</v>
      </c>
    </row>
    <row r="54" spans="1:1">
      <c r="A54" s="115" t="s">
        <v>84</v>
      </c>
    </row>
    <row r="55" spans="1:1">
      <c r="A55" s="115" t="s">
        <v>85</v>
      </c>
    </row>
    <row r="56" spans="1:1">
      <c r="A56" s="115" t="s">
        <v>86</v>
      </c>
    </row>
    <row r="57" spans="1:1">
      <c r="A57" s="115" t="s">
        <v>87</v>
      </c>
    </row>
    <row r="58" spans="1:1">
      <c r="A58" s="115" t="s">
        <v>88</v>
      </c>
    </row>
    <row r="59" spans="1:1">
      <c r="A59" s="112" t="s">
        <v>89</v>
      </c>
    </row>
    <row r="60" spans="1:1">
      <c r="A60" s="112" t="s">
        <v>90</v>
      </c>
    </row>
    <row r="61" spans="1:1" ht="30">
      <c r="A61" s="114" t="s">
        <v>91</v>
      </c>
    </row>
    <row r="62" spans="1:1">
      <c r="A62" s="114" t="s">
        <v>69</v>
      </c>
    </row>
    <row r="63" spans="1:1" ht="30">
      <c r="A63" s="114" t="s">
        <v>70</v>
      </c>
    </row>
    <row r="64" spans="1:1">
      <c r="A64" s="114" t="s">
        <v>71</v>
      </c>
    </row>
    <row r="65" spans="1:1">
      <c r="A65" s="114" t="s">
        <v>72</v>
      </c>
    </row>
    <row r="66" spans="1:1" ht="30">
      <c r="A66" s="114" t="s">
        <v>92</v>
      </c>
    </row>
    <row r="67" spans="1:1">
      <c r="A67" s="114" t="s">
        <v>74</v>
      </c>
    </row>
    <row r="68" spans="1:1">
      <c r="A68" s="114" t="s">
        <v>93</v>
      </c>
    </row>
    <row r="69" spans="1:1">
      <c r="A69" s="114" t="s">
        <v>94</v>
      </c>
    </row>
    <row r="70" spans="1:1">
      <c r="A70" s="109" t="s">
        <v>95</v>
      </c>
    </row>
    <row r="71" spans="1:1" ht="75">
      <c r="A71" s="114" t="s">
        <v>96</v>
      </c>
    </row>
    <row r="72" spans="1:1" ht="60">
      <c r="A72" s="114" t="s">
        <v>97</v>
      </c>
    </row>
    <row r="73" spans="1:1">
      <c r="A73" s="114" t="s">
        <v>98</v>
      </c>
    </row>
    <row r="74" spans="1:1">
      <c r="A74" s="114" t="s">
        <v>99</v>
      </c>
    </row>
    <row r="75" spans="1:1">
      <c r="A75" s="111" t="s">
        <v>100</v>
      </c>
    </row>
    <row r="76" spans="1:1">
      <c r="A76" s="115" t="s">
        <v>101</v>
      </c>
    </row>
    <row r="77" spans="1:1">
      <c r="A77" s="111" t="s">
        <v>102</v>
      </c>
    </row>
    <row r="78" spans="1:1" ht="30">
      <c r="A78" s="112" t="s">
        <v>103</v>
      </c>
    </row>
    <row r="79" spans="1:1" ht="60">
      <c r="A79" s="115" t="s">
        <v>104</v>
      </c>
    </row>
    <row r="80" spans="1:1" ht="45">
      <c r="A80" s="115" t="s">
        <v>105</v>
      </c>
    </row>
    <row r="81" spans="1:1" ht="45">
      <c r="A81" s="115" t="s">
        <v>106</v>
      </c>
    </row>
    <row r="82" spans="1:1">
      <c r="A82" s="115" t="s">
        <v>107</v>
      </c>
    </row>
    <row r="83" spans="1:1" ht="78.599999999999994" customHeight="1">
      <c r="A83" s="112" t="s">
        <v>108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Y77"/>
  <sheetViews>
    <sheetView tabSelected="1" view="pageBreakPreview" topLeftCell="C51" zoomScaleNormal="100" zoomScaleSheetLayoutView="100" workbookViewId="0">
      <selection activeCell="C64" sqref="C64"/>
    </sheetView>
  </sheetViews>
  <sheetFormatPr defaultColWidth="9" defaultRowHeight="12.75"/>
  <cols>
    <col min="1" max="1" width="3.375" style="25" bestFit="1" customWidth="1"/>
    <col min="2" max="2" width="11.5" style="1" hidden="1" customWidth="1"/>
    <col min="3" max="3" width="87.625" style="7" customWidth="1"/>
    <col min="4" max="4" width="12.625" style="15" customWidth="1"/>
    <col min="5" max="5" width="6.625" style="15" customWidth="1"/>
    <col min="6" max="7" width="12.625" style="1" customWidth="1"/>
    <col min="8" max="16384" width="9" style="1"/>
  </cols>
  <sheetData>
    <row r="1" spans="1:25">
      <c r="C1" s="9"/>
    </row>
    <row r="2" spans="1:25" ht="14.25" customHeight="1">
      <c r="A2" s="130" t="s">
        <v>34</v>
      </c>
      <c r="B2" s="130"/>
      <c r="C2" s="130"/>
      <c r="D2" s="130"/>
      <c r="E2" s="130"/>
      <c r="F2" s="130"/>
      <c r="G2" s="130"/>
    </row>
    <row r="3" spans="1:25">
      <c r="C3" s="10"/>
    </row>
    <row r="4" spans="1:25" s="8" customFormat="1" ht="25.5">
      <c r="A4" s="2" t="s">
        <v>0</v>
      </c>
      <c r="B4" s="2" t="s">
        <v>1</v>
      </c>
      <c r="C4" s="3" t="s">
        <v>2</v>
      </c>
      <c r="D4" s="2" t="s">
        <v>3</v>
      </c>
      <c r="E4" s="2" t="s">
        <v>4</v>
      </c>
      <c r="F4" s="2" t="s">
        <v>9</v>
      </c>
      <c r="G4" s="2" t="s">
        <v>5</v>
      </c>
    </row>
    <row r="5" spans="1:25" s="8" customFormat="1" ht="25.5">
      <c r="A5" s="80">
        <v>1</v>
      </c>
      <c r="B5" s="19"/>
      <c r="C5" s="77" t="s">
        <v>114</v>
      </c>
      <c r="D5" s="87"/>
      <c r="E5" s="80"/>
      <c r="F5" s="20"/>
      <c r="G5" s="21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5"/>
    </row>
    <row r="6" spans="1:25" s="8" customFormat="1">
      <c r="A6" s="81" t="s">
        <v>10</v>
      </c>
      <c r="B6" s="22"/>
      <c r="C6" s="88" t="s">
        <v>20</v>
      </c>
      <c r="D6" s="66"/>
      <c r="E6" s="81"/>
      <c r="F6" s="23"/>
      <c r="G6" s="2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5"/>
    </row>
    <row r="7" spans="1:25" s="6" customFormat="1">
      <c r="A7" s="82" t="s">
        <v>25</v>
      </c>
      <c r="B7" s="16"/>
      <c r="C7" s="76" t="s">
        <v>120</v>
      </c>
      <c r="D7" s="65">
        <v>246</v>
      </c>
      <c r="E7" s="26" t="s">
        <v>6</v>
      </c>
      <c r="F7" s="28"/>
      <c r="G7" s="29">
        <f>D7*F7</f>
        <v>0</v>
      </c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3"/>
    </row>
    <row r="8" spans="1:25" s="6" customFormat="1">
      <c r="A8" s="82" t="s">
        <v>174</v>
      </c>
      <c r="B8" s="16"/>
      <c r="C8" s="76" t="s">
        <v>176</v>
      </c>
      <c r="D8" s="65">
        <f>(78.5-18.5)*2</f>
        <v>120</v>
      </c>
      <c r="E8" s="82" t="s">
        <v>6</v>
      </c>
      <c r="F8" s="28"/>
      <c r="G8" s="29">
        <f t="shared" ref="G8:G10" si="0">D8*F8</f>
        <v>0</v>
      </c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3"/>
    </row>
    <row r="9" spans="1:25" s="6" customFormat="1">
      <c r="A9" s="82" t="s">
        <v>175</v>
      </c>
      <c r="B9" s="16"/>
      <c r="C9" s="76" t="s">
        <v>177</v>
      </c>
      <c r="D9" s="65">
        <f>90*2</f>
        <v>180</v>
      </c>
      <c r="E9" s="82" t="s">
        <v>6</v>
      </c>
      <c r="F9" s="28"/>
      <c r="G9" s="29">
        <f t="shared" si="0"/>
        <v>0</v>
      </c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3"/>
    </row>
    <row r="10" spans="1:25" s="6" customFormat="1">
      <c r="A10" s="82" t="s">
        <v>178</v>
      </c>
      <c r="B10" s="16"/>
      <c r="C10" s="76" t="s">
        <v>179</v>
      </c>
      <c r="D10" s="65">
        <f>96*2</f>
        <v>192</v>
      </c>
      <c r="E10" s="82" t="s">
        <v>6</v>
      </c>
      <c r="F10" s="28"/>
      <c r="G10" s="29">
        <f t="shared" si="0"/>
        <v>0</v>
      </c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3"/>
    </row>
    <row r="11" spans="1:25" s="6" customFormat="1">
      <c r="A11" s="82" t="s">
        <v>22</v>
      </c>
      <c r="B11" s="16"/>
      <c r="C11" s="76" t="s">
        <v>121</v>
      </c>
      <c r="D11" s="92">
        <v>3</v>
      </c>
      <c r="E11" s="82" t="s">
        <v>7</v>
      </c>
      <c r="F11" s="28"/>
      <c r="G11" s="29">
        <f t="shared" ref="G11" si="1">D11*F11</f>
        <v>0</v>
      </c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3"/>
    </row>
    <row r="12" spans="1:25" s="6" customFormat="1">
      <c r="A12" s="82" t="s">
        <v>28</v>
      </c>
      <c r="B12" s="16"/>
      <c r="C12" s="76" t="s">
        <v>122</v>
      </c>
      <c r="D12" s="65">
        <v>104.2</v>
      </c>
      <c r="E12" s="26" t="s">
        <v>6</v>
      </c>
      <c r="F12" s="28"/>
      <c r="G12" s="29">
        <f>D12*F12</f>
        <v>0</v>
      </c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3"/>
    </row>
    <row r="13" spans="1:25" s="6" customFormat="1">
      <c r="A13" s="82" t="s">
        <v>29</v>
      </c>
      <c r="B13" s="16"/>
      <c r="C13" s="76" t="s">
        <v>123</v>
      </c>
      <c r="D13" s="92">
        <v>3</v>
      </c>
      <c r="E13" s="82" t="s">
        <v>7</v>
      </c>
      <c r="F13" s="28"/>
      <c r="G13" s="29">
        <f t="shared" ref="G13:G14" si="2">D13*F13</f>
        <v>0</v>
      </c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3"/>
    </row>
    <row r="14" spans="1:25" s="6" customFormat="1">
      <c r="A14" s="82" t="s">
        <v>112</v>
      </c>
      <c r="B14" s="16"/>
      <c r="C14" s="76" t="s">
        <v>124</v>
      </c>
      <c r="D14" s="92">
        <v>1</v>
      </c>
      <c r="E14" s="82" t="s">
        <v>7</v>
      </c>
      <c r="F14" s="28"/>
      <c r="G14" s="29">
        <f t="shared" si="2"/>
        <v>0</v>
      </c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3"/>
    </row>
    <row r="15" spans="1:25" s="6" customFormat="1">
      <c r="A15" s="82" t="s">
        <v>127</v>
      </c>
      <c r="B15" s="16"/>
      <c r="C15" s="76" t="s">
        <v>125</v>
      </c>
      <c r="D15" s="65">
        <v>63</v>
      </c>
      <c r="E15" s="26" t="s">
        <v>6</v>
      </c>
      <c r="F15" s="28"/>
      <c r="G15" s="29">
        <f>D15*F15</f>
        <v>0</v>
      </c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3"/>
    </row>
    <row r="16" spans="1:25" s="6" customFormat="1">
      <c r="A16" s="82" t="s">
        <v>30</v>
      </c>
      <c r="B16" s="16"/>
      <c r="C16" s="76" t="s">
        <v>126</v>
      </c>
      <c r="D16" s="92">
        <v>2</v>
      </c>
      <c r="E16" s="82" t="s">
        <v>7</v>
      </c>
      <c r="F16" s="28"/>
      <c r="G16" s="29">
        <f t="shared" ref="G16" si="3">D16*F16</f>
        <v>0</v>
      </c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3"/>
    </row>
    <row r="17" spans="1:25" s="8" customFormat="1">
      <c r="A17" s="81" t="s">
        <v>11</v>
      </c>
      <c r="B17" s="22"/>
      <c r="C17" s="88" t="s">
        <v>19</v>
      </c>
      <c r="D17" s="66"/>
      <c r="E17" s="81"/>
      <c r="F17" s="23"/>
      <c r="G17" s="30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5"/>
    </row>
    <row r="18" spans="1:25" ht="14.25" customHeight="1">
      <c r="A18" s="27">
        <v>8</v>
      </c>
      <c r="B18" s="17"/>
      <c r="C18" s="64" t="s">
        <v>135</v>
      </c>
      <c r="D18" s="127">
        <v>10</v>
      </c>
      <c r="E18" s="83" t="s">
        <v>6</v>
      </c>
      <c r="F18" s="18"/>
      <c r="G18" s="31">
        <f>F18*D18</f>
        <v>0</v>
      </c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2"/>
    </row>
    <row r="19" spans="1:25" s="78" customFormat="1" ht="14.25" customHeight="1">
      <c r="A19" s="83">
        <v>9</v>
      </c>
      <c r="B19" s="17"/>
      <c r="C19" s="64" t="s">
        <v>180</v>
      </c>
      <c r="D19" s="127">
        <v>20</v>
      </c>
      <c r="E19" s="83" t="s">
        <v>6</v>
      </c>
      <c r="F19" s="18"/>
      <c r="G19" s="31">
        <f>F19*D19</f>
        <v>0</v>
      </c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2"/>
    </row>
    <row r="20" spans="1:25" s="78" customFormat="1" ht="14.25" customHeight="1">
      <c r="A20" s="27">
        <v>10</v>
      </c>
      <c r="B20" s="17"/>
      <c r="C20" s="64" t="s">
        <v>136</v>
      </c>
      <c r="D20" s="127">
        <v>8.6</v>
      </c>
      <c r="E20" s="83" t="s">
        <v>6</v>
      </c>
      <c r="F20" s="18"/>
      <c r="G20" s="31">
        <f t="shared" ref="G20:G41" si="4">F20*D20</f>
        <v>0</v>
      </c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2"/>
    </row>
    <row r="21" spans="1:25" s="78" customFormat="1" ht="14.25" customHeight="1">
      <c r="A21" s="27">
        <v>11</v>
      </c>
      <c r="B21" s="17"/>
      <c r="C21" s="64" t="s">
        <v>137</v>
      </c>
      <c r="D21" s="127">
        <v>9.4</v>
      </c>
      <c r="E21" s="83" t="s">
        <v>6</v>
      </c>
      <c r="F21" s="18"/>
      <c r="G21" s="31">
        <f t="shared" si="4"/>
        <v>0</v>
      </c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2"/>
    </row>
    <row r="22" spans="1:25" s="78" customFormat="1" ht="14.25" customHeight="1">
      <c r="A22" s="83">
        <v>12</v>
      </c>
      <c r="B22" s="17"/>
      <c r="C22" s="64" t="s">
        <v>181</v>
      </c>
      <c r="D22" s="127">
        <f>9.4*2+ (8.6*2)</f>
        <v>36</v>
      </c>
      <c r="E22" s="83" t="s">
        <v>6</v>
      </c>
      <c r="F22" s="18"/>
      <c r="G22" s="31">
        <f t="shared" si="4"/>
        <v>0</v>
      </c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2"/>
    </row>
    <row r="23" spans="1:25" s="78" customFormat="1" ht="14.25" customHeight="1">
      <c r="A23" s="27">
        <v>13</v>
      </c>
      <c r="B23" s="17"/>
      <c r="C23" s="64" t="s">
        <v>138</v>
      </c>
      <c r="D23" s="127">
        <v>10</v>
      </c>
      <c r="E23" s="83" t="s">
        <v>6</v>
      </c>
      <c r="F23" s="18"/>
      <c r="G23" s="31">
        <f t="shared" si="4"/>
        <v>0</v>
      </c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2"/>
    </row>
    <row r="24" spans="1:25" s="78" customFormat="1" ht="14.25" customHeight="1">
      <c r="A24" s="27">
        <v>14</v>
      </c>
      <c r="B24" s="17"/>
      <c r="C24" s="64" t="s">
        <v>139</v>
      </c>
      <c r="D24" s="127">
        <v>8</v>
      </c>
      <c r="E24" s="83" t="s">
        <v>6</v>
      </c>
      <c r="F24" s="18"/>
      <c r="G24" s="31">
        <f t="shared" si="4"/>
        <v>0</v>
      </c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2"/>
    </row>
    <row r="25" spans="1:25" s="78" customFormat="1" ht="14.25" customHeight="1">
      <c r="A25" s="27">
        <v>15</v>
      </c>
      <c r="B25" s="17"/>
      <c r="C25" s="64" t="s">
        <v>140</v>
      </c>
      <c r="D25" s="127">
        <v>10</v>
      </c>
      <c r="E25" s="83" t="s">
        <v>6</v>
      </c>
      <c r="F25" s="18"/>
      <c r="G25" s="31">
        <f t="shared" si="4"/>
        <v>0</v>
      </c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2"/>
    </row>
    <row r="26" spans="1:25" s="78" customFormat="1" ht="14.25" customHeight="1">
      <c r="A26" s="27">
        <v>16</v>
      </c>
      <c r="B26" s="17"/>
      <c r="C26" s="64" t="s">
        <v>141</v>
      </c>
      <c r="D26" s="127">
        <v>8.8000000000000007</v>
      </c>
      <c r="E26" s="83" t="s">
        <v>6</v>
      </c>
      <c r="F26" s="18"/>
      <c r="G26" s="31">
        <f t="shared" si="4"/>
        <v>0</v>
      </c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2"/>
    </row>
    <row r="27" spans="1:25" s="78" customFormat="1" ht="14.25" customHeight="1">
      <c r="A27" s="27">
        <v>17</v>
      </c>
      <c r="B27" s="17"/>
      <c r="C27" s="64" t="s">
        <v>142</v>
      </c>
      <c r="D27" s="127">
        <v>8.9</v>
      </c>
      <c r="E27" s="83" t="s">
        <v>6</v>
      </c>
      <c r="F27" s="18"/>
      <c r="G27" s="31">
        <f t="shared" si="4"/>
        <v>0</v>
      </c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2"/>
    </row>
    <row r="28" spans="1:25" s="78" customFormat="1" ht="14.25" customHeight="1">
      <c r="A28" s="27">
        <v>18</v>
      </c>
      <c r="B28" s="17"/>
      <c r="C28" s="64" t="s">
        <v>182</v>
      </c>
      <c r="D28" s="128">
        <f>2*(10+8+10+8+8.9)</f>
        <v>89.8</v>
      </c>
      <c r="E28" s="83" t="s">
        <v>6</v>
      </c>
      <c r="F28" s="18"/>
      <c r="G28" s="31">
        <f t="shared" si="4"/>
        <v>0</v>
      </c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2"/>
    </row>
    <row r="29" spans="1:25" s="78" customFormat="1" ht="14.25" customHeight="1">
      <c r="A29" s="27">
        <f>1+A28</f>
        <v>19</v>
      </c>
      <c r="B29" s="17"/>
      <c r="C29" s="64" t="s">
        <v>128</v>
      </c>
      <c r="D29" s="127">
        <v>8</v>
      </c>
      <c r="E29" s="83" t="s">
        <v>7</v>
      </c>
      <c r="F29" s="18"/>
      <c r="G29" s="31">
        <f t="shared" si="4"/>
        <v>0</v>
      </c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2"/>
    </row>
    <row r="30" spans="1:25" s="78" customFormat="1" ht="14.25" customHeight="1">
      <c r="A30" s="27">
        <f t="shared" ref="A30:A41" si="5">1+A29</f>
        <v>20</v>
      </c>
      <c r="B30" s="17"/>
      <c r="C30" s="64" t="s">
        <v>143</v>
      </c>
      <c r="D30" s="127">
        <v>4.9000000000000004</v>
      </c>
      <c r="E30" s="83" t="s">
        <v>6</v>
      </c>
      <c r="F30" s="18"/>
      <c r="G30" s="31">
        <f t="shared" si="4"/>
        <v>0</v>
      </c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2"/>
    </row>
    <row r="31" spans="1:25" s="78" customFormat="1" ht="14.25" customHeight="1">
      <c r="A31" s="27">
        <f t="shared" si="5"/>
        <v>21</v>
      </c>
      <c r="B31" s="17"/>
      <c r="C31" s="64" t="s">
        <v>144</v>
      </c>
      <c r="D31" s="127">
        <v>4.5</v>
      </c>
      <c r="E31" s="83" t="s">
        <v>6</v>
      </c>
      <c r="F31" s="18"/>
      <c r="G31" s="31">
        <f t="shared" si="4"/>
        <v>0</v>
      </c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2"/>
    </row>
    <row r="32" spans="1:25" s="78" customFormat="1" ht="14.25" customHeight="1">
      <c r="A32" s="27">
        <f t="shared" si="5"/>
        <v>22</v>
      </c>
      <c r="B32" s="17"/>
      <c r="C32" s="64" t="s">
        <v>145</v>
      </c>
      <c r="D32" s="127">
        <v>4.7</v>
      </c>
      <c r="E32" s="83" t="s">
        <v>6</v>
      </c>
      <c r="F32" s="18"/>
      <c r="G32" s="31">
        <f t="shared" si="4"/>
        <v>0</v>
      </c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2"/>
    </row>
    <row r="33" spans="1:25" s="78" customFormat="1" ht="14.25" customHeight="1">
      <c r="A33" s="27">
        <f t="shared" si="5"/>
        <v>23</v>
      </c>
      <c r="B33" s="17"/>
      <c r="C33" s="64" t="s">
        <v>129</v>
      </c>
      <c r="D33" s="127">
        <v>3</v>
      </c>
      <c r="E33" s="83" t="s">
        <v>7</v>
      </c>
      <c r="F33" s="18"/>
      <c r="G33" s="31">
        <f t="shared" si="4"/>
        <v>0</v>
      </c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2"/>
    </row>
    <row r="34" spans="1:25" s="78" customFormat="1" ht="14.25" customHeight="1">
      <c r="A34" s="27">
        <f t="shared" si="5"/>
        <v>24</v>
      </c>
      <c r="B34" s="17"/>
      <c r="C34" s="64" t="s">
        <v>146</v>
      </c>
      <c r="D34" s="127">
        <v>9.6</v>
      </c>
      <c r="E34" s="83" t="s">
        <v>6</v>
      </c>
      <c r="F34" s="18"/>
      <c r="G34" s="31">
        <f t="shared" si="4"/>
        <v>0</v>
      </c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2"/>
    </row>
    <row r="35" spans="1:25" s="78" customFormat="1" ht="14.25" customHeight="1">
      <c r="A35" s="27">
        <f t="shared" si="5"/>
        <v>25</v>
      </c>
      <c r="B35" s="17"/>
      <c r="C35" s="64" t="s">
        <v>147</v>
      </c>
      <c r="D35" s="127">
        <v>8.6</v>
      </c>
      <c r="E35" s="83" t="s">
        <v>6</v>
      </c>
      <c r="F35" s="18"/>
      <c r="G35" s="31">
        <f t="shared" si="4"/>
        <v>0</v>
      </c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2"/>
    </row>
    <row r="36" spans="1:25" s="78" customFormat="1" ht="14.25" customHeight="1">
      <c r="A36" s="27">
        <f t="shared" si="5"/>
        <v>26</v>
      </c>
      <c r="B36" s="17"/>
      <c r="C36" s="64" t="s">
        <v>148</v>
      </c>
      <c r="D36" s="127">
        <v>7.4</v>
      </c>
      <c r="E36" s="83" t="s">
        <v>6</v>
      </c>
      <c r="F36" s="18"/>
      <c r="G36" s="31">
        <f t="shared" si="4"/>
        <v>0</v>
      </c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2"/>
    </row>
    <row r="37" spans="1:25" s="78" customFormat="1" ht="14.25" customHeight="1">
      <c r="A37" s="27">
        <f t="shared" si="5"/>
        <v>27</v>
      </c>
      <c r="B37" s="17"/>
      <c r="C37" s="64" t="s">
        <v>149</v>
      </c>
      <c r="D37" s="127">
        <v>7.3</v>
      </c>
      <c r="E37" s="83" t="s">
        <v>6</v>
      </c>
      <c r="F37" s="18"/>
      <c r="G37" s="31">
        <f t="shared" si="4"/>
        <v>0</v>
      </c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2"/>
    </row>
    <row r="38" spans="1:25" s="78" customFormat="1" ht="14.25" customHeight="1">
      <c r="A38" s="27">
        <f t="shared" si="5"/>
        <v>28</v>
      </c>
      <c r="B38" s="17"/>
      <c r="C38" s="64" t="s">
        <v>150</v>
      </c>
      <c r="D38" s="127">
        <v>6.8</v>
      </c>
      <c r="E38" s="83" t="s">
        <v>6</v>
      </c>
      <c r="F38" s="18"/>
      <c r="G38" s="31">
        <f t="shared" si="4"/>
        <v>0</v>
      </c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2"/>
    </row>
    <row r="39" spans="1:25" s="78" customFormat="1" ht="14.25" customHeight="1">
      <c r="A39" s="27">
        <f t="shared" si="5"/>
        <v>29</v>
      </c>
      <c r="B39" s="17"/>
      <c r="C39" s="64" t="s">
        <v>151</v>
      </c>
      <c r="D39" s="127">
        <v>7.3</v>
      </c>
      <c r="E39" s="83" t="s">
        <v>6</v>
      </c>
      <c r="F39" s="18"/>
      <c r="G39" s="31">
        <f t="shared" si="4"/>
        <v>0</v>
      </c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2"/>
    </row>
    <row r="40" spans="1:25" s="78" customFormat="1" ht="14.25" customHeight="1">
      <c r="A40" s="27">
        <f t="shared" si="5"/>
        <v>30</v>
      </c>
      <c r="B40" s="17"/>
      <c r="C40" s="64" t="s">
        <v>152</v>
      </c>
      <c r="D40" s="127">
        <v>7</v>
      </c>
      <c r="E40" s="83" t="s">
        <v>6</v>
      </c>
      <c r="F40" s="18"/>
      <c r="G40" s="31">
        <f t="shared" si="4"/>
        <v>0</v>
      </c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2"/>
    </row>
    <row r="41" spans="1:25" s="78" customFormat="1" ht="14.25" customHeight="1">
      <c r="A41" s="27">
        <f t="shared" si="5"/>
        <v>31</v>
      </c>
      <c r="B41" s="17"/>
      <c r="C41" s="64" t="s">
        <v>130</v>
      </c>
      <c r="D41" s="127">
        <v>7</v>
      </c>
      <c r="E41" s="83" t="s">
        <v>7</v>
      </c>
      <c r="F41" s="18"/>
      <c r="G41" s="31">
        <f t="shared" si="4"/>
        <v>0</v>
      </c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2"/>
    </row>
    <row r="42" spans="1:25" s="78" customFormat="1" ht="12.75" customHeight="1">
      <c r="A42" s="80">
        <v>2</v>
      </c>
      <c r="B42" s="19"/>
      <c r="C42" s="77" t="s">
        <v>115</v>
      </c>
      <c r="D42" s="93"/>
      <c r="E42" s="80"/>
      <c r="F42" s="20"/>
      <c r="G42" s="2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2"/>
    </row>
    <row r="43" spans="1:25" s="78" customFormat="1" ht="12.75" customHeight="1">
      <c r="A43" s="81" t="s">
        <v>31</v>
      </c>
      <c r="B43" s="22"/>
      <c r="C43" s="88" t="s">
        <v>24</v>
      </c>
      <c r="D43" s="94"/>
      <c r="E43" s="81"/>
      <c r="F43" s="23"/>
      <c r="G43" s="24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2"/>
    </row>
    <row r="44" spans="1:25" s="78" customFormat="1" ht="17.25" customHeight="1">
      <c r="A44" s="82" t="s">
        <v>183</v>
      </c>
      <c r="B44" s="97"/>
      <c r="C44" s="76" t="s">
        <v>185</v>
      </c>
      <c r="D44" s="82" t="s">
        <v>111</v>
      </c>
      <c r="E44" s="82" t="s">
        <v>6</v>
      </c>
      <c r="F44" s="28"/>
      <c r="G44" s="29">
        <f>D44*F44</f>
        <v>0</v>
      </c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2"/>
    </row>
    <row r="45" spans="1:25" s="78" customFormat="1" ht="18.75" customHeight="1">
      <c r="A45" s="82" t="s">
        <v>184</v>
      </c>
      <c r="B45" s="97"/>
      <c r="C45" s="76" t="s">
        <v>33</v>
      </c>
      <c r="D45" s="82" t="s">
        <v>25</v>
      </c>
      <c r="E45" s="82" t="s">
        <v>7</v>
      </c>
      <c r="F45" s="28"/>
      <c r="G45" s="29">
        <f>D45*F45</f>
        <v>0</v>
      </c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2"/>
    </row>
    <row r="46" spans="1:25" s="78" customFormat="1" ht="28.5" customHeight="1">
      <c r="A46" s="81" t="s">
        <v>32</v>
      </c>
      <c r="B46" s="22"/>
      <c r="C46" s="88" t="s">
        <v>23</v>
      </c>
      <c r="D46" s="94"/>
      <c r="E46" s="81"/>
      <c r="F46" s="23"/>
      <c r="G46" s="30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2"/>
    </row>
    <row r="47" spans="1:25" s="78" customFormat="1" ht="30" customHeight="1">
      <c r="A47" s="83">
        <v>34</v>
      </c>
      <c r="B47" s="98"/>
      <c r="C47" s="64" t="s">
        <v>131</v>
      </c>
      <c r="D47" s="128">
        <v>6</v>
      </c>
      <c r="E47" s="83" t="s">
        <v>6</v>
      </c>
      <c r="F47" s="95"/>
      <c r="G47" s="29">
        <f>F47*D47</f>
        <v>0</v>
      </c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2"/>
    </row>
    <row r="48" spans="1:25" s="78" customFormat="1" ht="27.75" customHeight="1">
      <c r="A48" s="83">
        <f>1+A47</f>
        <v>35</v>
      </c>
      <c r="B48" s="98"/>
      <c r="C48" s="64" t="s">
        <v>133</v>
      </c>
      <c r="D48" s="128">
        <v>7.1</v>
      </c>
      <c r="E48" s="83" t="s">
        <v>6</v>
      </c>
      <c r="F48" s="95"/>
      <c r="G48" s="29">
        <f t="shared" ref="G48:G49" si="6">F48*D48</f>
        <v>0</v>
      </c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2"/>
    </row>
    <row r="49" spans="1:25" s="78" customFormat="1" ht="26.25" customHeight="1">
      <c r="A49" s="83">
        <f t="shared" ref="A49:A50" si="7">1+A48</f>
        <v>36</v>
      </c>
      <c r="B49" s="98"/>
      <c r="C49" s="64" t="s">
        <v>132</v>
      </c>
      <c r="D49" s="128">
        <v>2.9</v>
      </c>
      <c r="E49" s="83" t="s">
        <v>6</v>
      </c>
      <c r="F49" s="95"/>
      <c r="G49" s="29">
        <f t="shared" si="6"/>
        <v>0</v>
      </c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2"/>
    </row>
    <row r="50" spans="1:25" s="78" customFormat="1" ht="18.75" customHeight="1">
      <c r="A50" s="83">
        <f t="shared" si="7"/>
        <v>37</v>
      </c>
      <c r="B50" s="98"/>
      <c r="C50" s="96" t="s">
        <v>134</v>
      </c>
      <c r="D50" s="128">
        <v>1.4</v>
      </c>
      <c r="E50" s="83" t="s">
        <v>6</v>
      </c>
      <c r="F50" s="95"/>
      <c r="G50" s="29">
        <f>F50*D50</f>
        <v>0</v>
      </c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2"/>
    </row>
    <row r="51" spans="1:25" s="78" customFormat="1">
      <c r="A51" s="80">
        <v>3</v>
      </c>
      <c r="B51" s="118"/>
      <c r="C51" s="119" t="s">
        <v>116</v>
      </c>
      <c r="D51" s="120"/>
      <c r="E51" s="60"/>
      <c r="F51" s="121"/>
      <c r="G51" s="122"/>
      <c r="Y51" s="15"/>
    </row>
    <row r="52" spans="1:25" s="78" customFormat="1">
      <c r="A52" s="83">
        <v>38</v>
      </c>
      <c r="B52" s="98"/>
      <c r="C52" s="123" t="s">
        <v>113</v>
      </c>
      <c r="D52" s="92">
        <v>2</v>
      </c>
      <c r="E52" s="82" t="s">
        <v>7</v>
      </c>
      <c r="F52" s="95"/>
      <c r="G52" s="29">
        <f>F52*D52</f>
        <v>0</v>
      </c>
      <c r="Y52" s="15"/>
    </row>
    <row r="53" spans="1:25" s="78" customFormat="1" ht="12.75" customHeight="1">
      <c r="A53" s="80">
        <v>4</v>
      </c>
      <c r="B53" s="61"/>
      <c r="C53" s="77" t="s">
        <v>117</v>
      </c>
      <c r="D53" s="124"/>
      <c r="E53" s="125"/>
      <c r="F53" s="121"/>
      <c r="G53" s="122"/>
      <c r="Y53" s="15"/>
    </row>
    <row r="54" spans="1:25" s="78" customFormat="1" ht="12.75" customHeight="1">
      <c r="A54" s="83">
        <v>39</v>
      </c>
      <c r="B54" s="98"/>
      <c r="C54" s="76" t="s">
        <v>171</v>
      </c>
      <c r="D54" s="92">
        <v>1</v>
      </c>
      <c r="E54" s="83" t="s">
        <v>7</v>
      </c>
      <c r="F54" s="95"/>
      <c r="G54" s="29">
        <f>F54*D54</f>
        <v>0</v>
      </c>
      <c r="Y54" s="15"/>
    </row>
    <row r="55" spans="1:25" s="78" customFormat="1">
      <c r="A55" s="80">
        <v>5</v>
      </c>
      <c r="B55" s="61"/>
      <c r="C55" s="77" t="s">
        <v>118</v>
      </c>
      <c r="D55" s="67"/>
      <c r="E55" s="60"/>
      <c r="F55" s="62"/>
      <c r="G55" s="63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2"/>
    </row>
    <row r="56" spans="1:25" s="78" customFormat="1" ht="81.75" customHeight="1">
      <c r="A56" s="83">
        <v>40</v>
      </c>
      <c r="B56" s="79"/>
      <c r="C56" s="76" t="s">
        <v>26</v>
      </c>
      <c r="D56" s="117">
        <v>2756</v>
      </c>
      <c r="E56" s="83" t="s">
        <v>8</v>
      </c>
      <c r="F56" s="79"/>
      <c r="G56" s="31">
        <f t="shared" ref="G56:G65" si="8">F56*D56</f>
        <v>0</v>
      </c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2"/>
    </row>
    <row r="57" spans="1:25" s="78" customFormat="1" ht="38.25">
      <c r="A57" s="83">
        <f>1+A56</f>
        <v>41</v>
      </c>
      <c r="B57" s="79"/>
      <c r="C57" s="123" t="s">
        <v>186</v>
      </c>
      <c r="D57" s="117">
        <v>416</v>
      </c>
      <c r="E57" s="83" t="s">
        <v>8</v>
      </c>
      <c r="F57" s="79"/>
      <c r="G57" s="31">
        <f t="shared" si="8"/>
        <v>0</v>
      </c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2"/>
    </row>
    <row r="58" spans="1:25" s="78" customFormat="1" ht="51">
      <c r="A58" s="83">
        <f t="shared" ref="A58:A65" si="9">1+A57</f>
        <v>42</v>
      </c>
      <c r="B58" s="79"/>
      <c r="C58" s="123" t="s">
        <v>190</v>
      </c>
      <c r="D58" s="117">
        <v>340</v>
      </c>
      <c r="E58" s="83" t="s">
        <v>8</v>
      </c>
      <c r="F58" s="79"/>
      <c r="G58" s="31">
        <f t="shared" si="8"/>
        <v>0</v>
      </c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2"/>
    </row>
    <row r="59" spans="1:25" s="78" customFormat="1" ht="38.25">
      <c r="A59" s="83">
        <f t="shared" si="9"/>
        <v>43</v>
      </c>
      <c r="B59" s="79"/>
      <c r="C59" s="123" t="s">
        <v>187</v>
      </c>
      <c r="D59" s="117">
        <v>520</v>
      </c>
      <c r="E59" s="83" t="s">
        <v>8</v>
      </c>
      <c r="F59" s="79"/>
      <c r="G59" s="31">
        <f t="shared" si="8"/>
        <v>0</v>
      </c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2"/>
    </row>
    <row r="60" spans="1:25" s="78" customFormat="1" ht="25.5">
      <c r="A60" s="83">
        <f t="shared" si="9"/>
        <v>44</v>
      </c>
      <c r="B60" s="79"/>
      <c r="C60" s="76" t="s">
        <v>188</v>
      </c>
      <c r="D60" s="117">
        <v>806</v>
      </c>
      <c r="E60" s="83" t="s">
        <v>8</v>
      </c>
      <c r="F60" s="79"/>
      <c r="G60" s="31">
        <f t="shared" si="8"/>
        <v>0</v>
      </c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2"/>
    </row>
    <row r="61" spans="1:25" s="78" customFormat="1" ht="25.5">
      <c r="A61" s="83">
        <f t="shared" si="9"/>
        <v>45</v>
      </c>
      <c r="B61" s="79"/>
      <c r="C61" s="76" t="s">
        <v>191</v>
      </c>
      <c r="D61" s="117">
        <v>1640</v>
      </c>
      <c r="E61" s="83" t="s">
        <v>8</v>
      </c>
      <c r="F61" s="79"/>
      <c r="G61" s="31">
        <f t="shared" si="8"/>
        <v>0</v>
      </c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2"/>
    </row>
    <row r="62" spans="1:25" s="78" customFormat="1" ht="27" customHeight="1">
      <c r="A62" s="83">
        <f t="shared" si="9"/>
        <v>46</v>
      </c>
      <c r="B62" s="79"/>
      <c r="C62" s="76" t="s">
        <v>21</v>
      </c>
      <c r="D62" s="117">
        <v>340</v>
      </c>
      <c r="E62" s="83" t="s">
        <v>8</v>
      </c>
      <c r="F62" s="79"/>
      <c r="G62" s="31">
        <f t="shared" si="8"/>
        <v>0</v>
      </c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2"/>
    </row>
    <row r="63" spans="1:25" s="78" customFormat="1" ht="18" customHeight="1">
      <c r="A63" s="83">
        <f t="shared" si="9"/>
        <v>47</v>
      </c>
      <c r="B63" s="79"/>
      <c r="C63" s="76" t="s">
        <v>192</v>
      </c>
      <c r="D63" s="117">
        <v>250</v>
      </c>
      <c r="E63" s="83" t="s">
        <v>8</v>
      </c>
      <c r="F63" s="79"/>
      <c r="G63" s="31">
        <f t="shared" si="8"/>
        <v>0</v>
      </c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2"/>
    </row>
    <row r="64" spans="1:25" s="78" customFormat="1" ht="18" customHeight="1">
      <c r="A64" s="83">
        <f t="shared" si="9"/>
        <v>48</v>
      </c>
      <c r="B64" s="79"/>
      <c r="C64" s="76" t="s">
        <v>189</v>
      </c>
      <c r="D64" s="117">
        <v>1750</v>
      </c>
      <c r="E64" s="83" t="s">
        <v>8</v>
      </c>
      <c r="F64" s="79"/>
      <c r="G64" s="31">
        <f t="shared" si="8"/>
        <v>0</v>
      </c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2"/>
    </row>
    <row r="65" spans="1:25" s="78" customFormat="1" ht="30.75" customHeight="1">
      <c r="A65" s="83">
        <f t="shared" si="9"/>
        <v>49</v>
      </c>
      <c r="B65" s="79"/>
      <c r="C65" s="76" t="s">
        <v>168</v>
      </c>
      <c r="D65" s="117">
        <v>55</v>
      </c>
      <c r="E65" s="83" t="s">
        <v>6</v>
      </c>
      <c r="F65" s="79"/>
      <c r="G65" s="31">
        <f t="shared" si="8"/>
        <v>0</v>
      </c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2"/>
    </row>
    <row r="66" spans="1:25">
      <c r="A66" s="80">
        <v>6</v>
      </c>
      <c r="B66" s="61"/>
      <c r="C66" s="77" t="s">
        <v>119</v>
      </c>
      <c r="D66" s="67"/>
      <c r="E66" s="60"/>
      <c r="F66" s="62"/>
      <c r="G66" s="63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2"/>
    </row>
    <row r="67" spans="1:25" s="101" customFormat="1">
      <c r="A67" s="102">
        <v>50</v>
      </c>
      <c r="B67" s="103"/>
      <c r="C67" s="104" t="s">
        <v>27</v>
      </c>
      <c r="D67" s="105">
        <v>2</v>
      </c>
      <c r="E67" s="102" t="s">
        <v>8</v>
      </c>
      <c r="F67" s="106"/>
      <c r="G67" s="31">
        <f>F67*D67</f>
        <v>0</v>
      </c>
      <c r="H67" s="99"/>
      <c r="I67" s="99"/>
      <c r="J67" s="99"/>
      <c r="K67" s="99"/>
      <c r="L67" s="99"/>
      <c r="M67" s="99"/>
      <c r="N67" s="99"/>
      <c r="O67" s="99"/>
      <c r="P67" s="99"/>
      <c r="Q67" s="99"/>
      <c r="R67" s="99"/>
      <c r="S67" s="99"/>
      <c r="T67" s="99"/>
      <c r="U67" s="99"/>
      <c r="V67" s="99"/>
      <c r="W67" s="99"/>
      <c r="X67" s="99"/>
      <c r="Y67" s="100"/>
    </row>
    <row r="68" spans="1:25">
      <c r="A68" s="27">
        <v>51</v>
      </c>
      <c r="B68" s="17"/>
      <c r="C68" s="64" t="s">
        <v>18</v>
      </c>
      <c r="D68" s="91">
        <v>1</v>
      </c>
      <c r="E68" s="83" t="s">
        <v>7</v>
      </c>
      <c r="F68" s="18"/>
      <c r="G68" s="31">
        <f>F68*D68</f>
        <v>0</v>
      </c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2"/>
    </row>
    <row r="69" spans="1:25">
      <c r="A69" s="68"/>
      <c r="B69" s="69"/>
      <c r="C69" s="70"/>
      <c r="D69" s="71"/>
      <c r="E69" s="72"/>
      <c r="F69" s="73"/>
      <c r="G69" s="74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2"/>
    </row>
    <row r="70" spans="1:25">
      <c r="A70" s="68"/>
      <c r="B70" s="69"/>
      <c r="C70" s="70"/>
      <c r="D70" s="71"/>
      <c r="E70" s="72"/>
      <c r="F70" s="73"/>
      <c r="G70" s="74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2"/>
    </row>
    <row r="71" spans="1:25">
      <c r="A71" s="68"/>
      <c r="B71" s="69"/>
      <c r="C71" s="70"/>
      <c r="D71" s="75"/>
      <c r="E71" s="72"/>
      <c r="F71" s="73"/>
      <c r="G71" s="74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2"/>
    </row>
    <row r="72" spans="1:25">
      <c r="A72" s="68"/>
      <c r="B72" s="69"/>
      <c r="C72" s="70"/>
      <c r="D72" s="75"/>
      <c r="E72" s="72"/>
      <c r="F72" s="73"/>
      <c r="G72" s="74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2"/>
    </row>
    <row r="73" spans="1:25">
      <c r="A73" s="68"/>
      <c r="B73" s="69"/>
      <c r="C73" s="70"/>
      <c r="D73" s="75"/>
      <c r="E73" s="72"/>
      <c r="F73" s="73"/>
      <c r="G73" s="74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2"/>
    </row>
    <row r="74" spans="1:25">
      <c r="A74" s="68"/>
      <c r="B74" s="69"/>
      <c r="C74" s="70"/>
      <c r="D74" s="75"/>
      <c r="E74" s="72"/>
      <c r="F74" s="73"/>
      <c r="G74" s="74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2"/>
    </row>
    <row r="75" spans="1:25">
      <c r="A75" s="68"/>
      <c r="B75" s="69"/>
      <c r="C75" s="70"/>
      <c r="D75" s="75"/>
      <c r="E75" s="72"/>
      <c r="F75" s="73"/>
      <c r="G75" s="74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2"/>
    </row>
    <row r="76" spans="1:25">
      <c r="A76" s="68"/>
      <c r="B76" s="69"/>
      <c r="C76" s="70"/>
      <c r="D76" s="75"/>
      <c r="E76" s="72"/>
      <c r="F76" s="73"/>
      <c r="G76" s="74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2"/>
    </row>
    <row r="77" spans="1:25">
      <c r="A77" s="68"/>
      <c r="B77" s="69"/>
      <c r="C77" s="70"/>
      <c r="D77" s="75"/>
      <c r="E77" s="72"/>
      <c r="F77" s="73"/>
      <c r="G77" s="74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2"/>
    </row>
  </sheetData>
  <mergeCells count="1">
    <mergeCell ref="A2:G2"/>
  </mergeCells>
  <pageMargins left="0.18" right="0.17" top="0.22" bottom="0.22" header="0.18" footer="0.16"/>
  <pageSetup paperSize="9" scale="33" orientation="landscape" r:id="rId1"/>
  <colBreaks count="1" manualBreakCount="1">
    <brk id="7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</sheetPr>
  <dimension ref="A1:N111"/>
  <sheetViews>
    <sheetView zoomScale="85" zoomScaleNormal="85" workbookViewId="0">
      <selection activeCell="D13" sqref="D13"/>
    </sheetView>
  </sheetViews>
  <sheetFormatPr defaultRowHeight="14.25"/>
  <cols>
    <col min="1" max="1" width="9" style="32" customWidth="1"/>
    <col min="2" max="2" width="12.75" style="32" customWidth="1"/>
    <col min="3" max="3" width="89.25" style="32" customWidth="1"/>
    <col min="4" max="4" width="18" style="32" customWidth="1"/>
    <col min="5" max="257" width="8.75" style="32"/>
    <col min="258" max="258" width="12.75" style="32" customWidth="1"/>
    <col min="259" max="259" width="72.125" style="32" customWidth="1"/>
    <col min="260" max="260" width="18" style="32" customWidth="1"/>
    <col min="261" max="513" width="8.75" style="32"/>
    <col min="514" max="514" width="12.75" style="32" customWidth="1"/>
    <col min="515" max="515" width="72.125" style="32" customWidth="1"/>
    <col min="516" max="516" width="18" style="32" customWidth="1"/>
    <col min="517" max="769" width="8.75" style="32"/>
    <col min="770" max="770" width="12.75" style="32" customWidth="1"/>
    <col min="771" max="771" width="72.125" style="32" customWidth="1"/>
    <col min="772" max="772" width="18" style="32" customWidth="1"/>
    <col min="773" max="1025" width="8.75" style="32"/>
    <col min="1026" max="1026" width="12.75" style="32" customWidth="1"/>
    <col min="1027" max="1027" width="72.125" style="32" customWidth="1"/>
    <col min="1028" max="1028" width="18" style="32" customWidth="1"/>
    <col min="1029" max="1281" width="8.75" style="32"/>
    <col min="1282" max="1282" width="12.75" style="32" customWidth="1"/>
    <col min="1283" max="1283" width="72.125" style="32" customWidth="1"/>
    <col min="1284" max="1284" width="18" style="32" customWidth="1"/>
    <col min="1285" max="1537" width="8.75" style="32"/>
    <col min="1538" max="1538" width="12.75" style="32" customWidth="1"/>
    <col min="1539" max="1539" width="72.125" style="32" customWidth="1"/>
    <col min="1540" max="1540" width="18" style="32" customWidth="1"/>
    <col min="1541" max="1793" width="8.75" style="32"/>
    <col min="1794" max="1794" width="12.75" style="32" customWidth="1"/>
    <col min="1795" max="1795" width="72.125" style="32" customWidth="1"/>
    <col min="1796" max="1796" width="18" style="32" customWidth="1"/>
    <col min="1797" max="2049" width="8.75" style="32"/>
    <col min="2050" max="2050" width="12.75" style="32" customWidth="1"/>
    <col min="2051" max="2051" width="72.125" style="32" customWidth="1"/>
    <col min="2052" max="2052" width="18" style="32" customWidth="1"/>
    <col min="2053" max="2305" width="8.75" style="32"/>
    <col min="2306" max="2306" width="12.75" style="32" customWidth="1"/>
    <col min="2307" max="2307" width="72.125" style="32" customWidth="1"/>
    <col min="2308" max="2308" width="18" style="32" customWidth="1"/>
    <col min="2309" max="2561" width="8.75" style="32"/>
    <col min="2562" max="2562" width="12.75" style="32" customWidth="1"/>
    <col min="2563" max="2563" width="72.125" style="32" customWidth="1"/>
    <col min="2564" max="2564" width="18" style="32" customWidth="1"/>
    <col min="2565" max="2817" width="8.75" style="32"/>
    <col min="2818" max="2818" width="12.75" style="32" customWidth="1"/>
    <col min="2819" max="2819" width="72.125" style="32" customWidth="1"/>
    <col min="2820" max="2820" width="18" style="32" customWidth="1"/>
    <col min="2821" max="3073" width="8.75" style="32"/>
    <col min="3074" max="3074" width="12.75" style="32" customWidth="1"/>
    <col min="3075" max="3075" width="72.125" style="32" customWidth="1"/>
    <col min="3076" max="3076" width="18" style="32" customWidth="1"/>
    <col min="3077" max="3329" width="8.75" style="32"/>
    <col min="3330" max="3330" width="12.75" style="32" customWidth="1"/>
    <col min="3331" max="3331" width="72.125" style="32" customWidth="1"/>
    <col min="3332" max="3332" width="18" style="32" customWidth="1"/>
    <col min="3333" max="3585" width="8.75" style="32"/>
    <col min="3586" max="3586" width="12.75" style="32" customWidth="1"/>
    <col min="3587" max="3587" width="72.125" style="32" customWidth="1"/>
    <col min="3588" max="3588" width="18" style="32" customWidth="1"/>
    <col min="3589" max="3841" width="8.75" style="32"/>
    <col min="3842" max="3842" width="12.75" style="32" customWidth="1"/>
    <col min="3843" max="3843" width="72.125" style="32" customWidth="1"/>
    <col min="3844" max="3844" width="18" style="32" customWidth="1"/>
    <col min="3845" max="4097" width="8.75" style="32"/>
    <col min="4098" max="4098" width="12.75" style="32" customWidth="1"/>
    <col min="4099" max="4099" width="72.125" style="32" customWidth="1"/>
    <col min="4100" max="4100" width="18" style="32" customWidth="1"/>
    <col min="4101" max="4353" width="8.75" style="32"/>
    <col min="4354" max="4354" width="12.75" style="32" customWidth="1"/>
    <col min="4355" max="4355" width="72.125" style="32" customWidth="1"/>
    <col min="4356" max="4356" width="18" style="32" customWidth="1"/>
    <col min="4357" max="4609" width="8.75" style="32"/>
    <col min="4610" max="4610" width="12.75" style="32" customWidth="1"/>
    <col min="4611" max="4611" width="72.125" style="32" customWidth="1"/>
    <col min="4612" max="4612" width="18" style="32" customWidth="1"/>
    <col min="4613" max="4865" width="8.75" style="32"/>
    <col min="4866" max="4866" width="12.75" style="32" customWidth="1"/>
    <col min="4867" max="4867" width="72.125" style="32" customWidth="1"/>
    <col min="4868" max="4868" width="18" style="32" customWidth="1"/>
    <col min="4869" max="5121" width="8.75" style="32"/>
    <col min="5122" max="5122" width="12.75" style="32" customWidth="1"/>
    <col min="5123" max="5123" width="72.125" style="32" customWidth="1"/>
    <col min="5124" max="5124" width="18" style="32" customWidth="1"/>
    <col min="5125" max="5377" width="8.75" style="32"/>
    <col min="5378" max="5378" width="12.75" style="32" customWidth="1"/>
    <col min="5379" max="5379" width="72.125" style="32" customWidth="1"/>
    <col min="5380" max="5380" width="18" style="32" customWidth="1"/>
    <col min="5381" max="5633" width="8.75" style="32"/>
    <col min="5634" max="5634" width="12.75" style="32" customWidth="1"/>
    <col min="5635" max="5635" width="72.125" style="32" customWidth="1"/>
    <col min="5636" max="5636" width="18" style="32" customWidth="1"/>
    <col min="5637" max="5889" width="8.75" style="32"/>
    <col min="5890" max="5890" width="12.75" style="32" customWidth="1"/>
    <col min="5891" max="5891" width="72.125" style="32" customWidth="1"/>
    <col min="5892" max="5892" width="18" style="32" customWidth="1"/>
    <col min="5893" max="6145" width="8.75" style="32"/>
    <col min="6146" max="6146" width="12.75" style="32" customWidth="1"/>
    <col min="6147" max="6147" width="72.125" style="32" customWidth="1"/>
    <col min="6148" max="6148" width="18" style="32" customWidth="1"/>
    <col min="6149" max="6401" width="8.75" style="32"/>
    <col min="6402" max="6402" width="12.75" style="32" customWidth="1"/>
    <col min="6403" max="6403" width="72.125" style="32" customWidth="1"/>
    <col min="6404" max="6404" width="18" style="32" customWidth="1"/>
    <col min="6405" max="6657" width="8.75" style="32"/>
    <col min="6658" max="6658" width="12.75" style="32" customWidth="1"/>
    <col min="6659" max="6659" width="72.125" style="32" customWidth="1"/>
    <col min="6660" max="6660" width="18" style="32" customWidth="1"/>
    <col min="6661" max="6913" width="8.75" style="32"/>
    <col min="6914" max="6914" width="12.75" style="32" customWidth="1"/>
    <col min="6915" max="6915" width="72.125" style="32" customWidth="1"/>
    <col min="6916" max="6916" width="18" style="32" customWidth="1"/>
    <col min="6917" max="7169" width="8.75" style="32"/>
    <col min="7170" max="7170" width="12.75" style="32" customWidth="1"/>
    <col min="7171" max="7171" width="72.125" style="32" customWidth="1"/>
    <col min="7172" max="7172" width="18" style="32" customWidth="1"/>
    <col min="7173" max="7425" width="8.75" style="32"/>
    <col min="7426" max="7426" width="12.75" style="32" customWidth="1"/>
    <col min="7427" max="7427" width="72.125" style="32" customWidth="1"/>
    <col min="7428" max="7428" width="18" style="32" customWidth="1"/>
    <col min="7429" max="7681" width="8.75" style="32"/>
    <col min="7682" max="7682" width="12.75" style="32" customWidth="1"/>
    <col min="7683" max="7683" width="72.125" style="32" customWidth="1"/>
    <col min="7684" max="7684" width="18" style="32" customWidth="1"/>
    <col min="7685" max="7937" width="8.75" style="32"/>
    <col min="7938" max="7938" width="12.75" style="32" customWidth="1"/>
    <col min="7939" max="7939" width="72.125" style="32" customWidth="1"/>
    <col min="7940" max="7940" width="18" style="32" customWidth="1"/>
    <col min="7941" max="8193" width="8.75" style="32"/>
    <col min="8194" max="8194" width="12.75" style="32" customWidth="1"/>
    <col min="8195" max="8195" width="72.125" style="32" customWidth="1"/>
    <col min="8196" max="8196" width="18" style="32" customWidth="1"/>
    <col min="8197" max="8449" width="8.75" style="32"/>
    <col min="8450" max="8450" width="12.75" style="32" customWidth="1"/>
    <col min="8451" max="8451" width="72.125" style="32" customWidth="1"/>
    <col min="8452" max="8452" width="18" style="32" customWidth="1"/>
    <col min="8453" max="8705" width="8.75" style="32"/>
    <col min="8706" max="8706" width="12.75" style="32" customWidth="1"/>
    <col min="8707" max="8707" width="72.125" style="32" customWidth="1"/>
    <col min="8708" max="8708" width="18" style="32" customWidth="1"/>
    <col min="8709" max="8961" width="8.75" style="32"/>
    <col min="8962" max="8962" width="12.75" style="32" customWidth="1"/>
    <col min="8963" max="8963" width="72.125" style="32" customWidth="1"/>
    <col min="8964" max="8964" width="18" style="32" customWidth="1"/>
    <col min="8965" max="9217" width="8.75" style="32"/>
    <col min="9218" max="9218" width="12.75" style="32" customWidth="1"/>
    <col min="9219" max="9219" width="72.125" style="32" customWidth="1"/>
    <col min="9220" max="9220" width="18" style="32" customWidth="1"/>
    <col min="9221" max="9473" width="8.75" style="32"/>
    <col min="9474" max="9474" width="12.75" style="32" customWidth="1"/>
    <col min="9475" max="9475" width="72.125" style="32" customWidth="1"/>
    <col min="9476" max="9476" width="18" style="32" customWidth="1"/>
    <col min="9477" max="9729" width="8.75" style="32"/>
    <col min="9730" max="9730" width="12.75" style="32" customWidth="1"/>
    <col min="9731" max="9731" width="72.125" style="32" customWidth="1"/>
    <col min="9732" max="9732" width="18" style="32" customWidth="1"/>
    <col min="9733" max="9985" width="8.75" style="32"/>
    <col min="9986" max="9986" width="12.75" style="32" customWidth="1"/>
    <col min="9987" max="9987" width="72.125" style="32" customWidth="1"/>
    <col min="9988" max="9988" width="18" style="32" customWidth="1"/>
    <col min="9989" max="10241" width="8.75" style="32"/>
    <col min="10242" max="10242" width="12.75" style="32" customWidth="1"/>
    <col min="10243" max="10243" width="72.125" style="32" customWidth="1"/>
    <col min="10244" max="10244" width="18" style="32" customWidth="1"/>
    <col min="10245" max="10497" width="8.75" style="32"/>
    <col min="10498" max="10498" width="12.75" style="32" customWidth="1"/>
    <col min="10499" max="10499" width="72.125" style="32" customWidth="1"/>
    <col min="10500" max="10500" width="18" style="32" customWidth="1"/>
    <col min="10501" max="10753" width="8.75" style="32"/>
    <col min="10754" max="10754" width="12.75" style="32" customWidth="1"/>
    <col min="10755" max="10755" width="72.125" style="32" customWidth="1"/>
    <col min="10756" max="10756" width="18" style="32" customWidth="1"/>
    <col min="10757" max="11009" width="8.75" style="32"/>
    <col min="11010" max="11010" width="12.75" style="32" customWidth="1"/>
    <col min="11011" max="11011" width="72.125" style="32" customWidth="1"/>
    <col min="11012" max="11012" width="18" style="32" customWidth="1"/>
    <col min="11013" max="11265" width="8.75" style="32"/>
    <col min="11266" max="11266" width="12.75" style="32" customWidth="1"/>
    <col min="11267" max="11267" width="72.125" style="32" customWidth="1"/>
    <col min="11268" max="11268" width="18" style="32" customWidth="1"/>
    <col min="11269" max="11521" width="8.75" style="32"/>
    <col min="11522" max="11522" width="12.75" style="32" customWidth="1"/>
    <col min="11523" max="11523" width="72.125" style="32" customWidth="1"/>
    <col min="11524" max="11524" width="18" style="32" customWidth="1"/>
    <col min="11525" max="11777" width="8.75" style="32"/>
    <col min="11778" max="11778" width="12.75" style="32" customWidth="1"/>
    <col min="11779" max="11779" width="72.125" style="32" customWidth="1"/>
    <col min="11780" max="11780" width="18" style="32" customWidth="1"/>
    <col min="11781" max="12033" width="8.75" style="32"/>
    <col min="12034" max="12034" width="12.75" style="32" customWidth="1"/>
    <col min="12035" max="12035" width="72.125" style="32" customWidth="1"/>
    <col min="12036" max="12036" width="18" style="32" customWidth="1"/>
    <col min="12037" max="12289" width="8.75" style="32"/>
    <col min="12290" max="12290" width="12.75" style="32" customWidth="1"/>
    <col min="12291" max="12291" width="72.125" style="32" customWidth="1"/>
    <col min="12292" max="12292" width="18" style="32" customWidth="1"/>
    <col min="12293" max="12545" width="8.75" style="32"/>
    <col min="12546" max="12546" width="12.75" style="32" customWidth="1"/>
    <col min="12547" max="12547" width="72.125" style="32" customWidth="1"/>
    <col min="12548" max="12548" width="18" style="32" customWidth="1"/>
    <col min="12549" max="12801" width="8.75" style="32"/>
    <col min="12802" max="12802" width="12.75" style="32" customWidth="1"/>
    <col min="12803" max="12803" width="72.125" style="32" customWidth="1"/>
    <col min="12804" max="12804" width="18" style="32" customWidth="1"/>
    <col min="12805" max="13057" width="8.75" style="32"/>
    <col min="13058" max="13058" width="12.75" style="32" customWidth="1"/>
    <col min="13059" max="13059" width="72.125" style="32" customWidth="1"/>
    <col min="13060" max="13060" width="18" style="32" customWidth="1"/>
    <col min="13061" max="13313" width="8.75" style="32"/>
    <col min="13314" max="13314" width="12.75" style="32" customWidth="1"/>
    <col min="13315" max="13315" width="72.125" style="32" customWidth="1"/>
    <col min="13316" max="13316" width="18" style="32" customWidth="1"/>
    <col min="13317" max="13569" width="8.75" style="32"/>
    <col min="13570" max="13570" width="12.75" style="32" customWidth="1"/>
    <col min="13571" max="13571" width="72.125" style="32" customWidth="1"/>
    <col min="13572" max="13572" width="18" style="32" customWidth="1"/>
    <col min="13573" max="13825" width="8.75" style="32"/>
    <col min="13826" max="13826" width="12.75" style="32" customWidth="1"/>
    <col min="13827" max="13827" width="72.125" style="32" customWidth="1"/>
    <col min="13828" max="13828" width="18" style="32" customWidth="1"/>
    <col min="13829" max="14081" width="8.75" style="32"/>
    <col min="14082" max="14082" width="12.75" style="32" customWidth="1"/>
    <col min="14083" max="14083" width="72.125" style="32" customWidth="1"/>
    <col min="14084" max="14084" width="18" style="32" customWidth="1"/>
    <col min="14085" max="14337" width="8.75" style="32"/>
    <col min="14338" max="14338" width="12.75" style="32" customWidth="1"/>
    <col min="14339" max="14339" width="72.125" style="32" customWidth="1"/>
    <col min="14340" max="14340" width="18" style="32" customWidth="1"/>
    <col min="14341" max="14593" width="8.75" style="32"/>
    <col min="14594" max="14594" width="12.75" style="32" customWidth="1"/>
    <col min="14595" max="14595" width="72.125" style="32" customWidth="1"/>
    <col min="14596" max="14596" width="18" style="32" customWidth="1"/>
    <col min="14597" max="14849" width="8.75" style="32"/>
    <col min="14850" max="14850" width="12.75" style="32" customWidth="1"/>
    <col min="14851" max="14851" width="72.125" style="32" customWidth="1"/>
    <col min="14852" max="14852" width="18" style="32" customWidth="1"/>
    <col min="14853" max="15105" width="8.75" style="32"/>
    <col min="15106" max="15106" width="12.75" style="32" customWidth="1"/>
    <col min="15107" max="15107" width="72.125" style="32" customWidth="1"/>
    <col min="15108" max="15108" width="18" style="32" customWidth="1"/>
    <col min="15109" max="15361" width="8.75" style="32"/>
    <col min="15362" max="15362" width="12.75" style="32" customWidth="1"/>
    <col min="15363" max="15363" width="72.125" style="32" customWidth="1"/>
    <col min="15364" max="15364" width="18" style="32" customWidth="1"/>
    <col min="15365" max="15617" width="8.75" style="32"/>
    <col min="15618" max="15618" width="12.75" style="32" customWidth="1"/>
    <col min="15619" max="15619" width="72.125" style="32" customWidth="1"/>
    <col min="15620" max="15620" width="18" style="32" customWidth="1"/>
    <col min="15621" max="15873" width="8.75" style="32"/>
    <col min="15874" max="15874" width="12.75" style="32" customWidth="1"/>
    <col min="15875" max="15875" width="72.125" style="32" customWidth="1"/>
    <col min="15876" max="15876" width="18" style="32" customWidth="1"/>
    <col min="15877" max="16129" width="8.75" style="32"/>
    <col min="16130" max="16130" width="12.75" style="32" customWidth="1"/>
    <col min="16131" max="16131" width="72.125" style="32" customWidth="1"/>
    <col min="16132" max="16132" width="18" style="32" customWidth="1"/>
    <col min="16133" max="16384" width="8.75" style="32"/>
  </cols>
  <sheetData>
    <row r="1" spans="1:14" ht="15" customHeight="1">
      <c r="B1" s="59"/>
      <c r="C1" s="58"/>
      <c r="D1" s="57"/>
      <c r="E1" s="57"/>
      <c r="F1" s="33"/>
      <c r="G1" s="33"/>
      <c r="H1" s="33"/>
      <c r="I1" s="33"/>
      <c r="J1" s="33"/>
      <c r="K1" s="33"/>
      <c r="L1" s="33"/>
      <c r="M1" s="33"/>
      <c r="N1" s="33"/>
    </row>
    <row r="2" spans="1:14" ht="37.9" customHeight="1">
      <c r="A2" s="134" t="s">
        <v>34</v>
      </c>
      <c r="B2" s="134"/>
      <c r="C2" s="134"/>
      <c r="D2" s="134"/>
      <c r="E2" s="90"/>
      <c r="F2" s="90"/>
      <c r="G2" s="90"/>
      <c r="H2" s="56"/>
      <c r="I2" s="56"/>
      <c r="J2" s="33"/>
      <c r="K2" s="33"/>
      <c r="L2" s="33"/>
      <c r="M2" s="33"/>
      <c r="N2" s="33"/>
    </row>
    <row r="3" spans="1:14" ht="15" customHeight="1">
      <c r="B3" s="131"/>
      <c r="C3" s="131"/>
      <c r="D3" s="53"/>
      <c r="E3" s="53"/>
      <c r="F3" s="33"/>
      <c r="G3" s="33"/>
      <c r="H3" s="33"/>
      <c r="I3" s="33"/>
      <c r="J3" s="33"/>
      <c r="K3" s="33"/>
      <c r="L3" s="33"/>
      <c r="M3" s="33"/>
      <c r="N3" s="33"/>
    </row>
    <row r="4" spans="1:14" ht="15" customHeight="1">
      <c r="A4" s="55" t="s">
        <v>0</v>
      </c>
      <c r="B4" s="55" t="s">
        <v>17</v>
      </c>
      <c r="C4" s="54" t="s">
        <v>16</v>
      </c>
      <c r="D4" s="54" t="s">
        <v>15</v>
      </c>
      <c r="E4" s="53"/>
      <c r="F4" s="33"/>
      <c r="G4" s="33"/>
      <c r="H4" s="33"/>
      <c r="I4" s="33"/>
      <c r="J4" s="33"/>
      <c r="K4" s="33"/>
      <c r="L4" s="33"/>
      <c r="M4" s="33"/>
      <c r="N4" s="33"/>
    </row>
    <row r="5" spans="1:14" ht="15">
      <c r="A5" s="52">
        <v>1</v>
      </c>
      <c r="B5" s="85" t="s">
        <v>157</v>
      </c>
      <c r="C5" s="107" t="s">
        <v>153</v>
      </c>
      <c r="D5" s="51">
        <f>'FORMULARZ OFERTOWY AQUANET'!G7+'FORMULARZ OFERTOWY AQUANET'!G11+'FORMULARZ OFERTOWY AQUANET'!G18+'FORMULARZ OFERTOWY AQUANET'!G20+'FORMULARZ OFERTOWY AQUANET'!G21+'FORMULARZ OFERTOWY AQUANET'!G23+'FORMULARZ OFERTOWY AQUANET'!G24+'FORMULARZ OFERTOWY AQUANET'!G25+'FORMULARZ OFERTOWY AQUANET'!G26+'FORMULARZ OFERTOWY AQUANET'!G27+'FORMULARZ OFERTOWY AQUANET'!G29</f>
        <v>0</v>
      </c>
      <c r="E5" s="50"/>
      <c r="F5" s="33"/>
      <c r="G5" s="33"/>
      <c r="H5" s="33"/>
      <c r="I5" s="33"/>
      <c r="J5" s="33"/>
      <c r="K5" s="33"/>
      <c r="L5" s="33"/>
      <c r="M5" s="33"/>
      <c r="N5" s="33"/>
    </row>
    <row r="6" spans="1:14" ht="15">
      <c r="A6" s="49">
        <v>2</v>
      </c>
      <c r="B6" s="89" t="s">
        <v>158</v>
      </c>
      <c r="C6" s="107" t="s">
        <v>155</v>
      </c>
      <c r="D6" s="51">
        <f>'FORMULARZ OFERTOWY AQUANET'!G12+'FORMULARZ OFERTOWY AQUANET'!G13+'FORMULARZ OFERTOWY AQUANET'!G14+'FORMULARZ OFERTOWY AQUANET'!G30+'FORMULARZ OFERTOWY AQUANET'!G31+'FORMULARZ OFERTOWY AQUANET'!G32+'FORMULARZ OFERTOWY AQUANET'!G33</f>
        <v>0</v>
      </c>
      <c r="E6" s="50"/>
      <c r="F6" s="33"/>
      <c r="G6" s="33"/>
      <c r="H6" s="33"/>
      <c r="I6" s="33"/>
      <c r="J6" s="33"/>
      <c r="K6" s="33"/>
      <c r="L6" s="33"/>
      <c r="M6" s="33"/>
      <c r="N6" s="33"/>
    </row>
    <row r="7" spans="1:14" ht="15">
      <c r="A7" s="49">
        <v>3</v>
      </c>
      <c r="B7" s="89" t="s">
        <v>159</v>
      </c>
      <c r="C7" s="107" t="s">
        <v>156</v>
      </c>
      <c r="D7" s="51">
        <f>'FORMULARZ OFERTOWY AQUANET'!G15+'FORMULARZ OFERTOWY AQUANET'!G16+'FORMULARZ OFERTOWY AQUANET'!G34+'FORMULARZ OFERTOWY AQUANET'!G35+'FORMULARZ OFERTOWY AQUANET'!G36+'FORMULARZ OFERTOWY AQUANET'!G37+'FORMULARZ OFERTOWY AQUANET'!G38+'FORMULARZ OFERTOWY AQUANET'!G39+'FORMULARZ OFERTOWY AQUANET'!G40+'FORMULARZ OFERTOWY AQUANET'!G41</f>
        <v>0</v>
      </c>
      <c r="E7" s="50"/>
      <c r="F7" s="33"/>
      <c r="G7" s="33"/>
      <c r="H7" s="33"/>
      <c r="I7" s="33"/>
      <c r="J7" s="33"/>
      <c r="K7" s="33"/>
      <c r="L7" s="33"/>
      <c r="M7" s="33"/>
      <c r="N7" s="33"/>
    </row>
    <row r="8" spans="1:14" ht="15" customHeight="1">
      <c r="A8" s="49">
        <v>4</v>
      </c>
      <c r="B8" s="89" t="s">
        <v>160</v>
      </c>
      <c r="C8" s="107" t="s">
        <v>154</v>
      </c>
      <c r="D8" s="48">
        <f>'FORMULARZ OFERTOWY AQUANET'!G44+'FORMULARZ OFERTOWY AQUANET'!G45+'FORMULARZ OFERTOWY AQUANET'!G47+'FORMULARZ OFERTOWY AQUANET'!G48+'FORMULARZ OFERTOWY AQUANET'!G49+'FORMULARZ OFERTOWY AQUANET'!G50</f>
        <v>0</v>
      </c>
      <c r="E8" s="47"/>
      <c r="F8" s="46"/>
      <c r="G8" s="33"/>
      <c r="H8" s="33"/>
      <c r="I8" s="33"/>
      <c r="J8" s="33"/>
      <c r="K8" s="33"/>
      <c r="L8" s="33"/>
      <c r="M8" s="33"/>
      <c r="N8" s="33"/>
    </row>
    <row r="9" spans="1:14" ht="15" customHeight="1">
      <c r="A9" s="49">
        <v>5</v>
      </c>
      <c r="B9" s="89" t="s">
        <v>161</v>
      </c>
      <c r="C9" s="126" t="s">
        <v>162</v>
      </c>
      <c r="D9" s="48">
        <f>'FORMULARZ OFERTOWY AQUANET'!G52</f>
        <v>0</v>
      </c>
      <c r="E9" s="47"/>
      <c r="F9" s="46"/>
      <c r="G9" s="33"/>
      <c r="H9" s="33"/>
      <c r="I9" s="33"/>
      <c r="J9" s="33"/>
      <c r="K9" s="33"/>
      <c r="L9" s="33"/>
      <c r="M9" s="33"/>
      <c r="N9" s="33"/>
    </row>
    <row r="10" spans="1:14" ht="15" customHeight="1">
      <c r="A10" s="49">
        <v>6</v>
      </c>
      <c r="B10" s="89" t="s">
        <v>166</v>
      </c>
      <c r="C10" s="126" t="s">
        <v>163</v>
      </c>
      <c r="D10" s="48">
        <f>'FORMULARZ OFERTOWY AQUANET'!G54</f>
        <v>0</v>
      </c>
      <c r="E10" s="47"/>
      <c r="F10" s="46"/>
      <c r="G10" s="33"/>
      <c r="H10" s="33"/>
      <c r="I10" s="33"/>
      <c r="J10" s="33"/>
      <c r="K10" s="33"/>
      <c r="L10" s="33"/>
      <c r="M10" s="33"/>
      <c r="N10" s="33"/>
    </row>
    <row r="11" spans="1:14" ht="15" customHeight="1">
      <c r="A11" s="49">
        <v>7</v>
      </c>
      <c r="B11" s="89" t="s">
        <v>172</v>
      </c>
      <c r="C11" s="86" t="s">
        <v>164</v>
      </c>
      <c r="D11" s="48">
        <f>'FORMULARZ OFERTOWY AQUANET'!G56+'FORMULARZ OFERTOWY AQUANET'!G57+'FORMULARZ OFERTOWY AQUANET'!G58+'FORMULARZ OFERTOWY AQUANET'!G59+'FORMULARZ OFERTOWY AQUANET'!G60+'FORMULARZ OFERTOWY AQUANET'!G61+'FORMULARZ OFERTOWY AQUANET'!G62+'FORMULARZ OFERTOWY AQUANET'!G63+'FORMULARZ OFERTOWY AQUANET'!G64+'FORMULARZ OFERTOWY AQUANET'!G65</f>
        <v>0</v>
      </c>
      <c r="E11" s="47"/>
      <c r="F11" s="46"/>
      <c r="G11" s="33"/>
      <c r="H11" s="33"/>
      <c r="I11" s="33"/>
      <c r="J11" s="33"/>
      <c r="K11" s="33"/>
      <c r="L11" s="33"/>
      <c r="M11" s="33"/>
      <c r="N11" s="33"/>
    </row>
    <row r="12" spans="1:14" ht="15.75" customHeight="1">
      <c r="A12" s="49">
        <v>8</v>
      </c>
      <c r="B12" s="89" t="s">
        <v>173</v>
      </c>
      <c r="C12" s="108" t="s">
        <v>165</v>
      </c>
      <c r="D12" s="48">
        <f>'FORMULARZ OFERTOWY AQUANET'!G67+'FORMULARZ OFERTOWY AQUANET'!G68</f>
        <v>0</v>
      </c>
      <c r="E12" s="47"/>
      <c r="F12" s="46"/>
      <c r="G12" s="33"/>
      <c r="H12" s="33"/>
      <c r="I12" s="33"/>
      <c r="J12" s="33"/>
      <c r="K12" s="33"/>
      <c r="L12" s="33"/>
      <c r="M12" s="33"/>
      <c r="N12" s="33"/>
    </row>
    <row r="13" spans="1:14" s="34" customFormat="1" ht="31.5" customHeight="1">
      <c r="A13" s="44"/>
      <c r="B13" s="43"/>
      <c r="C13" s="84" t="s">
        <v>167</v>
      </c>
      <c r="D13" s="45">
        <f>D5+D6+D7+D8+D9+D10+D11+D12</f>
        <v>0</v>
      </c>
      <c r="E13" s="33"/>
      <c r="F13" s="33"/>
      <c r="G13" s="33"/>
      <c r="H13" s="33"/>
      <c r="I13" s="33"/>
      <c r="J13" s="33"/>
      <c r="K13" s="33"/>
      <c r="L13" s="33"/>
      <c r="M13" s="33"/>
      <c r="N13" s="33"/>
    </row>
    <row r="14" spans="1:14" s="34" customFormat="1" ht="15" customHeight="1">
      <c r="A14" s="44"/>
      <c r="B14" s="43"/>
      <c r="C14" s="42" t="s">
        <v>14</v>
      </c>
      <c r="D14" s="41">
        <f>D13</f>
        <v>0</v>
      </c>
      <c r="E14" s="33"/>
      <c r="F14" s="33"/>
      <c r="G14" s="33"/>
      <c r="H14" s="33"/>
      <c r="I14" s="33"/>
      <c r="J14" s="33"/>
      <c r="K14" s="33"/>
      <c r="L14" s="33"/>
      <c r="M14" s="33"/>
      <c r="N14" s="33"/>
    </row>
    <row r="15" spans="1:14" s="34" customFormat="1" ht="15" customHeight="1">
      <c r="A15" s="44"/>
      <c r="B15" s="43"/>
      <c r="C15" s="42" t="s">
        <v>13</v>
      </c>
      <c r="D15" s="45">
        <f>D14*23%</f>
        <v>0</v>
      </c>
      <c r="E15" s="33"/>
      <c r="F15" s="33"/>
      <c r="G15" s="33"/>
      <c r="H15" s="33"/>
      <c r="I15" s="33"/>
      <c r="J15" s="33"/>
      <c r="K15" s="33"/>
      <c r="L15" s="33"/>
      <c r="M15" s="33"/>
      <c r="N15" s="33"/>
    </row>
    <row r="16" spans="1:14" s="34" customFormat="1" ht="15" customHeight="1">
      <c r="A16" s="44"/>
      <c r="B16" s="43"/>
      <c r="C16" s="42" t="s">
        <v>12</v>
      </c>
      <c r="D16" s="41">
        <f>SUM(D14:D15)</f>
        <v>0</v>
      </c>
      <c r="E16" s="33"/>
      <c r="F16" s="33"/>
      <c r="G16" s="33"/>
      <c r="H16" s="33"/>
      <c r="I16" s="33"/>
      <c r="J16" s="33"/>
      <c r="K16" s="33"/>
      <c r="L16" s="33"/>
      <c r="M16" s="33"/>
      <c r="N16" s="33"/>
    </row>
    <row r="17" spans="2:14" s="34" customFormat="1" ht="31.5" customHeight="1">
      <c r="B17" s="40"/>
      <c r="C17" s="38"/>
      <c r="D17" s="37"/>
      <c r="E17" s="33"/>
      <c r="F17" s="33"/>
      <c r="G17" s="33"/>
      <c r="H17" s="33"/>
      <c r="I17" s="33"/>
      <c r="J17" s="33"/>
      <c r="K17" s="33"/>
      <c r="L17" s="33"/>
      <c r="M17" s="33"/>
      <c r="N17" s="33"/>
    </row>
    <row r="18" spans="2:14" s="34" customFormat="1" ht="31.5" customHeight="1">
      <c r="B18" s="40"/>
      <c r="C18" s="38"/>
      <c r="D18" s="37"/>
      <c r="E18" s="33"/>
      <c r="F18" s="33"/>
      <c r="G18" s="33"/>
      <c r="H18" s="33"/>
      <c r="I18" s="33"/>
      <c r="J18" s="33"/>
      <c r="K18" s="33"/>
      <c r="L18" s="33"/>
      <c r="M18" s="33"/>
      <c r="N18" s="33"/>
    </row>
    <row r="19" spans="2:14" s="34" customFormat="1" ht="31.5" customHeight="1">
      <c r="B19" s="40"/>
      <c r="C19" s="38"/>
      <c r="D19" s="37"/>
      <c r="E19" s="33"/>
      <c r="F19" s="33"/>
      <c r="G19" s="33"/>
      <c r="H19" s="33"/>
      <c r="I19" s="33"/>
      <c r="J19" s="33"/>
      <c r="K19" s="33"/>
      <c r="L19" s="33"/>
      <c r="M19" s="33"/>
      <c r="N19" s="33"/>
    </row>
    <row r="20" spans="2:14" s="34" customFormat="1" ht="31.5" customHeight="1">
      <c r="B20" s="40"/>
      <c r="C20" s="38"/>
      <c r="D20" s="37"/>
      <c r="E20" s="33"/>
      <c r="F20" s="33"/>
      <c r="G20" s="33"/>
      <c r="H20" s="33"/>
      <c r="I20" s="33"/>
      <c r="J20" s="33"/>
      <c r="K20" s="33"/>
      <c r="L20" s="33"/>
      <c r="M20" s="33"/>
      <c r="N20" s="33"/>
    </row>
    <row r="21" spans="2:14" s="34" customFormat="1" ht="31.5" customHeight="1">
      <c r="B21" s="40"/>
      <c r="C21" s="38"/>
      <c r="D21" s="37"/>
      <c r="E21" s="33"/>
      <c r="F21" s="33"/>
      <c r="G21" s="33"/>
      <c r="H21" s="33"/>
      <c r="I21" s="33"/>
      <c r="J21" s="33"/>
      <c r="K21" s="33"/>
      <c r="L21" s="33"/>
      <c r="M21" s="33"/>
      <c r="N21" s="33"/>
    </row>
    <row r="22" spans="2:14" s="34" customFormat="1" ht="31.5" customHeight="1">
      <c r="B22" s="40"/>
      <c r="C22" s="38"/>
      <c r="D22" s="37"/>
      <c r="E22" s="33"/>
      <c r="F22" s="33"/>
      <c r="G22" s="33"/>
      <c r="H22" s="33"/>
      <c r="I22" s="33"/>
      <c r="J22" s="33"/>
      <c r="K22" s="33"/>
      <c r="L22" s="33"/>
      <c r="M22" s="33"/>
      <c r="N22" s="33"/>
    </row>
    <row r="23" spans="2:14" s="34" customFormat="1" ht="31.5" customHeight="1">
      <c r="B23" s="40"/>
      <c r="C23" s="38"/>
      <c r="D23" s="37"/>
      <c r="E23" s="33"/>
      <c r="F23" s="33"/>
      <c r="G23" s="33"/>
      <c r="H23" s="33"/>
      <c r="I23" s="33"/>
      <c r="J23" s="33"/>
      <c r="K23" s="33"/>
      <c r="L23" s="33"/>
      <c r="M23" s="33"/>
      <c r="N23" s="33"/>
    </row>
    <row r="24" spans="2:14" s="34" customFormat="1" ht="31.5" customHeight="1">
      <c r="B24" s="40"/>
      <c r="C24" s="38"/>
      <c r="D24" s="37"/>
      <c r="E24" s="33"/>
      <c r="F24" s="33"/>
      <c r="G24" s="33"/>
      <c r="H24" s="33"/>
      <c r="I24" s="33"/>
      <c r="J24" s="33"/>
      <c r="K24" s="33"/>
      <c r="L24" s="33"/>
      <c r="M24" s="33"/>
      <c r="N24" s="33"/>
    </row>
    <row r="25" spans="2:14" s="34" customFormat="1" ht="31.5" customHeight="1">
      <c r="B25" s="40"/>
      <c r="C25" s="38"/>
      <c r="D25" s="37"/>
      <c r="E25" s="33"/>
      <c r="F25" s="33"/>
      <c r="G25" s="33"/>
      <c r="H25" s="33"/>
      <c r="I25" s="33"/>
      <c r="J25" s="33"/>
      <c r="K25" s="33"/>
      <c r="L25" s="33"/>
      <c r="M25" s="33"/>
      <c r="N25" s="33"/>
    </row>
    <row r="26" spans="2:14" s="34" customFormat="1" ht="31.5" customHeight="1">
      <c r="B26" s="40"/>
      <c r="C26" s="38"/>
      <c r="D26" s="37"/>
      <c r="E26" s="33"/>
      <c r="F26" s="33"/>
      <c r="G26" s="33"/>
      <c r="H26" s="33"/>
      <c r="I26" s="33"/>
      <c r="J26" s="33"/>
      <c r="K26" s="33"/>
      <c r="L26" s="33"/>
      <c r="M26" s="33"/>
      <c r="N26" s="33"/>
    </row>
    <row r="27" spans="2:14" s="34" customFormat="1" ht="31.5" customHeight="1">
      <c r="B27" s="40"/>
      <c r="C27" s="38"/>
      <c r="D27" s="37"/>
      <c r="E27" s="33"/>
      <c r="F27" s="33"/>
      <c r="G27" s="33"/>
      <c r="H27" s="33"/>
      <c r="I27" s="33"/>
      <c r="J27" s="33"/>
      <c r="K27" s="33"/>
      <c r="L27" s="33"/>
      <c r="M27" s="33"/>
      <c r="N27" s="33"/>
    </row>
    <row r="28" spans="2:14" s="34" customFormat="1" ht="31.5" customHeight="1">
      <c r="B28" s="40"/>
      <c r="C28" s="38"/>
      <c r="D28" s="37"/>
      <c r="E28" s="33"/>
      <c r="F28" s="33"/>
      <c r="G28" s="33"/>
      <c r="H28" s="33"/>
      <c r="I28" s="33"/>
      <c r="J28" s="33"/>
      <c r="K28" s="33"/>
      <c r="L28" s="33"/>
      <c r="M28" s="33"/>
      <c r="N28" s="33"/>
    </row>
    <row r="29" spans="2:14" s="34" customFormat="1" ht="31.5" customHeight="1">
      <c r="B29" s="40"/>
      <c r="C29" s="38"/>
      <c r="D29" s="37"/>
      <c r="E29" s="33"/>
      <c r="F29" s="33"/>
      <c r="G29" s="33"/>
      <c r="H29" s="33"/>
      <c r="I29" s="33"/>
      <c r="J29" s="33"/>
      <c r="K29" s="33"/>
      <c r="L29" s="33"/>
      <c r="M29" s="33"/>
      <c r="N29" s="33"/>
    </row>
    <row r="30" spans="2:14" s="34" customFormat="1" ht="31.5" customHeight="1">
      <c r="B30" s="40"/>
      <c r="C30" s="38"/>
      <c r="D30" s="37"/>
      <c r="E30" s="33"/>
      <c r="F30" s="33"/>
      <c r="G30" s="33"/>
      <c r="H30" s="33"/>
      <c r="I30" s="33"/>
      <c r="J30" s="33"/>
      <c r="K30" s="33"/>
      <c r="L30" s="33"/>
      <c r="M30" s="33"/>
      <c r="N30" s="33"/>
    </row>
    <row r="31" spans="2:14" s="34" customFormat="1" ht="31.5" customHeight="1">
      <c r="B31" s="40"/>
      <c r="C31" s="38"/>
      <c r="D31" s="37"/>
      <c r="E31" s="33"/>
      <c r="F31" s="33"/>
      <c r="G31" s="33"/>
      <c r="H31" s="33"/>
      <c r="I31" s="33"/>
      <c r="J31" s="33"/>
      <c r="K31" s="33"/>
      <c r="L31" s="33"/>
      <c r="M31" s="33"/>
      <c r="N31" s="33"/>
    </row>
    <row r="32" spans="2:14" s="34" customFormat="1" ht="31.5" customHeight="1">
      <c r="B32" s="40"/>
      <c r="C32" s="38"/>
      <c r="D32" s="37"/>
      <c r="E32" s="33"/>
      <c r="F32" s="33"/>
      <c r="G32" s="33"/>
      <c r="H32" s="33"/>
      <c r="I32" s="33"/>
      <c r="J32" s="33"/>
      <c r="K32" s="33"/>
      <c r="L32" s="33"/>
      <c r="M32" s="33"/>
      <c r="N32" s="33"/>
    </row>
    <row r="33" spans="2:14" s="34" customFormat="1" ht="31.5" customHeight="1">
      <c r="B33" s="40"/>
      <c r="C33" s="38"/>
      <c r="D33" s="37"/>
      <c r="E33" s="33"/>
      <c r="F33" s="33"/>
      <c r="G33" s="33"/>
      <c r="H33" s="33"/>
      <c r="I33" s="33"/>
      <c r="J33" s="33"/>
      <c r="K33" s="33"/>
      <c r="L33" s="33"/>
      <c r="M33" s="33"/>
      <c r="N33" s="33"/>
    </row>
    <row r="34" spans="2:14" s="34" customFormat="1" ht="31.5" customHeight="1">
      <c r="B34" s="40"/>
      <c r="C34" s="38"/>
      <c r="D34" s="37"/>
      <c r="E34" s="33"/>
      <c r="F34" s="33"/>
      <c r="G34" s="33"/>
      <c r="H34" s="33"/>
      <c r="I34" s="33"/>
      <c r="J34" s="33"/>
      <c r="K34" s="33"/>
      <c r="L34" s="33"/>
      <c r="M34" s="33"/>
      <c r="N34" s="33"/>
    </row>
    <row r="35" spans="2:14" s="34" customFormat="1" ht="31.5" customHeight="1">
      <c r="B35" s="40"/>
      <c r="C35" s="38"/>
      <c r="D35" s="37"/>
      <c r="E35" s="33"/>
      <c r="F35" s="33"/>
      <c r="G35" s="33"/>
      <c r="H35" s="33"/>
      <c r="I35" s="33"/>
      <c r="J35" s="33"/>
      <c r="K35" s="33"/>
      <c r="L35" s="33"/>
      <c r="M35" s="33"/>
      <c r="N35" s="33"/>
    </row>
    <row r="36" spans="2:14" s="34" customFormat="1" ht="31.5" customHeight="1">
      <c r="B36" s="40"/>
      <c r="C36" s="38"/>
      <c r="D36" s="37"/>
      <c r="E36" s="33"/>
      <c r="F36" s="33"/>
      <c r="G36" s="33"/>
      <c r="H36" s="33"/>
      <c r="I36" s="33"/>
      <c r="J36" s="33"/>
      <c r="K36" s="33"/>
      <c r="L36" s="33"/>
      <c r="M36" s="33"/>
      <c r="N36" s="33"/>
    </row>
    <row r="37" spans="2:14" s="34" customFormat="1" ht="31.5" customHeight="1">
      <c r="B37" s="40"/>
      <c r="C37" s="38"/>
      <c r="D37" s="37"/>
      <c r="E37" s="33"/>
      <c r="F37" s="33"/>
      <c r="G37" s="33"/>
      <c r="H37" s="33"/>
      <c r="I37" s="33"/>
      <c r="J37" s="33"/>
      <c r="K37" s="33"/>
      <c r="L37" s="33"/>
      <c r="M37" s="33"/>
      <c r="N37" s="33"/>
    </row>
    <row r="38" spans="2:14" s="34" customFormat="1" ht="31.5" customHeight="1">
      <c r="B38" s="40"/>
      <c r="C38" s="38"/>
      <c r="D38" s="37"/>
      <c r="E38" s="33"/>
      <c r="F38" s="33"/>
      <c r="G38" s="33"/>
      <c r="H38" s="33"/>
      <c r="I38" s="33"/>
      <c r="J38" s="33"/>
      <c r="K38" s="33"/>
      <c r="L38" s="33"/>
      <c r="M38" s="33"/>
      <c r="N38" s="33"/>
    </row>
    <row r="39" spans="2:14" s="34" customFormat="1" ht="31.5" customHeight="1">
      <c r="B39" s="40"/>
      <c r="C39" s="38"/>
      <c r="D39" s="37"/>
      <c r="E39" s="33"/>
      <c r="F39" s="33"/>
      <c r="G39" s="33"/>
      <c r="H39" s="33"/>
      <c r="I39" s="33"/>
      <c r="J39" s="33"/>
      <c r="K39" s="33"/>
      <c r="L39" s="33"/>
      <c r="M39" s="33"/>
      <c r="N39" s="33"/>
    </row>
    <row r="40" spans="2:14" s="34" customFormat="1" ht="31.5" customHeight="1">
      <c r="B40" s="40"/>
      <c r="C40" s="38"/>
      <c r="D40" s="37"/>
      <c r="E40" s="33"/>
      <c r="F40" s="33"/>
      <c r="G40" s="33"/>
      <c r="H40" s="33"/>
      <c r="I40" s="33"/>
      <c r="J40" s="33"/>
      <c r="K40" s="33"/>
      <c r="L40" s="33"/>
      <c r="M40" s="33"/>
      <c r="N40" s="33"/>
    </row>
    <row r="41" spans="2:14" s="34" customFormat="1" ht="31.5" customHeight="1">
      <c r="B41" s="40"/>
      <c r="C41" s="38"/>
      <c r="D41" s="37"/>
      <c r="E41" s="33"/>
      <c r="F41" s="33"/>
      <c r="G41" s="33"/>
      <c r="H41" s="33"/>
      <c r="I41" s="33"/>
      <c r="J41" s="33"/>
      <c r="K41" s="33"/>
      <c r="L41" s="33"/>
      <c r="M41" s="33"/>
      <c r="N41" s="33"/>
    </row>
    <row r="42" spans="2:14" s="34" customFormat="1" ht="31.5" customHeight="1">
      <c r="B42" s="40"/>
      <c r="C42" s="38"/>
      <c r="D42" s="37"/>
      <c r="E42" s="33"/>
      <c r="F42" s="33"/>
      <c r="G42" s="33"/>
      <c r="H42" s="33"/>
      <c r="I42" s="33"/>
      <c r="J42" s="33"/>
      <c r="K42" s="33"/>
      <c r="L42" s="33"/>
      <c r="M42" s="33"/>
      <c r="N42" s="33"/>
    </row>
    <row r="43" spans="2:14" s="34" customFormat="1" ht="31.5" customHeight="1">
      <c r="B43" s="40"/>
      <c r="C43" s="38"/>
      <c r="D43" s="37"/>
      <c r="E43" s="33"/>
      <c r="F43" s="33"/>
      <c r="G43" s="33"/>
      <c r="H43" s="33"/>
      <c r="I43" s="33"/>
      <c r="J43" s="33"/>
      <c r="K43" s="33"/>
      <c r="L43" s="33"/>
      <c r="M43" s="33"/>
      <c r="N43" s="33"/>
    </row>
    <row r="44" spans="2:14" s="34" customFormat="1" ht="31.5" customHeight="1">
      <c r="B44" s="40"/>
      <c r="C44" s="38"/>
      <c r="D44" s="37"/>
      <c r="E44" s="33"/>
      <c r="F44" s="33"/>
      <c r="G44" s="33"/>
      <c r="H44" s="33"/>
      <c r="I44" s="33"/>
      <c r="J44" s="33"/>
      <c r="K44" s="33"/>
      <c r="L44" s="33"/>
      <c r="M44" s="33"/>
      <c r="N44" s="33"/>
    </row>
    <row r="45" spans="2:14" s="34" customFormat="1" ht="31.5" customHeight="1">
      <c r="B45" s="40"/>
      <c r="C45" s="38"/>
      <c r="D45" s="37"/>
      <c r="E45" s="33"/>
      <c r="F45" s="33"/>
      <c r="G45" s="33"/>
      <c r="H45" s="33"/>
      <c r="I45" s="33"/>
      <c r="J45" s="33"/>
      <c r="K45" s="33"/>
      <c r="L45" s="33"/>
      <c r="M45" s="33"/>
      <c r="N45" s="33"/>
    </row>
    <row r="46" spans="2:14" s="34" customFormat="1" ht="31.5" customHeight="1">
      <c r="B46" s="40"/>
      <c r="C46" s="38"/>
      <c r="D46" s="37"/>
      <c r="E46" s="33"/>
      <c r="F46" s="33"/>
      <c r="G46" s="33"/>
      <c r="H46" s="33"/>
      <c r="I46" s="33"/>
      <c r="J46" s="33"/>
      <c r="K46" s="33"/>
      <c r="L46" s="33"/>
      <c r="M46" s="33"/>
      <c r="N46" s="33"/>
    </row>
    <row r="47" spans="2:14" s="34" customFormat="1" ht="31.5" customHeight="1">
      <c r="B47" s="40"/>
      <c r="C47" s="38"/>
      <c r="D47" s="37"/>
      <c r="E47" s="33"/>
      <c r="F47" s="33"/>
      <c r="G47" s="33"/>
      <c r="H47" s="33"/>
      <c r="I47" s="33"/>
      <c r="J47" s="33"/>
      <c r="K47" s="33"/>
      <c r="L47" s="33"/>
      <c r="M47" s="33"/>
      <c r="N47" s="33"/>
    </row>
    <row r="48" spans="2:14" s="34" customFormat="1" ht="31.5" customHeight="1">
      <c r="B48" s="40"/>
      <c r="C48" s="38"/>
      <c r="D48" s="37"/>
      <c r="E48" s="33"/>
      <c r="F48" s="33"/>
      <c r="G48" s="33"/>
      <c r="H48" s="33"/>
      <c r="I48" s="33"/>
      <c r="J48" s="33"/>
      <c r="K48" s="33"/>
      <c r="L48" s="33"/>
      <c r="M48" s="33"/>
      <c r="N48" s="33"/>
    </row>
    <row r="49" spans="2:14" s="34" customFormat="1" ht="31.5" customHeight="1">
      <c r="B49" s="40"/>
      <c r="C49" s="38"/>
      <c r="D49" s="37"/>
      <c r="E49" s="33"/>
      <c r="F49" s="33"/>
      <c r="G49" s="33"/>
      <c r="H49" s="33"/>
      <c r="I49" s="33"/>
      <c r="J49" s="33"/>
      <c r="K49" s="33"/>
      <c r="L49" s="33"/>
      <c r="M49" s="33"/>
      <c r="N49" s="33"/>
    </row>
    <row r="50" spans="2:14" s="34" customFormat="1" ht="31.5" customHeight="1">
      <c r="B50" s="40"/>
      <c r="C50" s="38"/>
      <c r="D50" s="37"/>
      <c r="E50" s="33"/>
      <c r="F50" s="33"/>
      <c r="G50" s="33"/>
      <c r="H50" s="33"/>
      <c r="I50" s="33"/>
      <c r="J50" s="33"/>
      <c r="K50" s="33"/>
      <c r="L50" s="33"/>
      <c r="M50" s="33"/>
      <c r="N50" s="33"/>
    </row>
    <row r="51" spans="2:14" s="34" customFormat="1" ht="31.5" customHeight="1">
      <c r="B51" s="40"/>
      <c r="C51" s="38"/>
      <c r="D51" s="37"/>
      <c r="E51" s="33"/>
      <c r="F51" s="33"/>
      <c r="G51" s="33"/>
      <c r="H51" s="33"/>
      <c r="I51" s="33"/>
      <c r="J51" s="33"/>
      <c r="K51" s="33"/>
      <c r="L51" s="33"/>
      <c r="M51" s="33"/>
      <c r="N51" s="33"/>
    </row>
    <row r="52" spans="2:14" s="34" customFormat="1" ht="31.5" customHeight="1">
      <c r="B52" s="40"/>
      <c r="C52" s="38"/>
      <c r="D52" s="37"/>
      <c r="E52" s="33"/>
      <c r="F52" s="33"/>
      <c r="G52" s="33"/>
      <c r="H52" s="33"/>
      <c r="I52" s="33"/>
      <c r="J52" s="33"/>
      <c r="K52" s="33"/>
      <c r="L52" s="33"/>
      <c r="M52" s="33"/>
      <c r="N52" s="33"/>
    </row>
    <row r="53" spans="2:14" s="34" customFormat="1" ht="31.5" customHeight="1">
      <c r="B53" s="40"/>
      <c r="C53" s="38"/>
      <c r="D53" s="37"/>
      <c r="E53" s="33"/>
      <c r="F53" s="33"/>
      <c r="G53" s="33"/>
      <c r="H53" s="33"/>
      <c r="I53" s="33"/>
      <c r="J53" s="33"/>
      <c r="K53" s="33"/>
      <c r="L53" s="33"/>
      <c r="M53" s="33"/>
      <c r="N53" s="33"/>
    </row>
    <row r="54" spans="2:14" s="34" customFormat="1" ht="31.5" customHeight="1">
      <c r="B54" s="40"/>
      <c r="C54" s="38"/>
      <c r="D54" s="37"/>
      <c r="E54" s="33"/>
      <c r="F54" s="33"/>
      <c r="G54" s="33"/>
      <c r="H54" s="33"/>
      <c r="I54" s="33"/>
      <c r="J54" s="33"/>
      <c r="K54" s="33"/>
      <c r="L54" s="33"/>
      <c r="M54" s="33"/>
      <c r="N54" s="33"/>
    </row>
    <row r="55" spans="2:14" s="34" customFormat="1" ht="31.5" customHeight="1">
      <c r="B55" s="40"/>
      <c r="C55" s="38"/>
      <c r="D55" s="37"/>
      <c r="E55" s="33"/>
      <c r="F55" s="33"/>
      <c r="G55" s="33"/>
      <c r="H55" s="33"/>
      <c r="I55" s="33"/>
      <c r="J55" s="33"/>
      <c r="K55" s="33"/>
      <c r="L55" s="33"/>
      <c r="M55" s="33"/>
      <c r="N55" s="33"/>
    </row>
    <row r="56" spans="2:14" s="34" customFormat="1" ht="31.5" customHeight="1">
      <c r="B56" s="40"/>
      <c r="C56" s="38"/>
      <c r="D56" s="37"/>
      <c r="E56" s="33"/>
      <c r="F56" s="33"/>
      <c r="G56" s="33"/>
      <c r="H56" s="33"/>
      <c r="I56" s="33"/>
      <c r="J56" s="33"/>
      <c r="K56" s="33"/>
      <c r="L56" s="33"/>
      <c r="M56" s="33"/>
      <c r="N56" s="33"/>
    </row>
    <row r="57" spans="2:14" s="34" customFormat="1" ht="31.5" customHeight="1">
      <c r="B57" s="40"/>
      <c r="C57" s="38"/>
      <c r="D57" s="37"/>
      <c r="E57" s="33"/>
      <c r="F57" s="33"/>
      <c r="G57" s="33"/>
      <c r="H57" s="33"/>
      <c r="I57" s="33"/>
      <c r="J57" s="33"/>
      <c r="K57" s="33"/>
      <c r="L57" s="33"/>
      <c r="M57" s="33"/>
      <c r="N57" s="33"/>
    </row>
    <row r="58" spans="2:14" s="34" customFormat="1" ht="31.5" customHeight="1">
      <c r="B58" s="40"/>
      <c r="C58" s="38"/>
      <c r="D58" s="37"/>
      <c r="E58" s="33"/>
      <c r="F58" s="33"/>
      <c r="G58" s="33"/>
      <c r="H58" s="33"/>
      <c r="I58" s="33"/>
      <c r="J58" s="33"/>
      <c r="K58" s="33"/>
      <c r="L58" s="33"/>
      <c r="M58" s="33"/>
      <c r="N58" s="33"/>
    </row>
    <row r="59" spans="2:14" s="34" customFormat="1" ht="31.5" customHeight="1">
      <c r="B59" s="40"/>
      <c r="C59" s="38"/>
      <c r="D59" s="37"/>
      <c r="E59" s="33"/>
      <c r="F59" s="33"/>
      <c r="G59" s="33"/>
      <c r="H59" s="33"/>
      <c r="I59" s="33"/>
      <c r="J59" s="33"/>
      <c r="K59" s="33"/>
      <c r="L59" s="33"/>
      <c r="M59" s="33"/>
      <c r="N59" s="33"/>
    </row>
    <row r="60" spans="2:14" s="34" customFormat="1" ht="31.5" customHeight="1">
      <c r="B60" s="40"/>
      <c r="C60" s="38"/>
      <c r="D60" s="37"/>
      <c r="E60" s="33"/>
      <c r="F60" s="33"/>
      <c r="G60" s="33"/>
      <c r="H60" s="33"/>
      <c r="I60" s="33"/>
      <c r="J60" s="33"/>
      <c r="K60" s="33"/>
      <c r="L60" s="33"/>
      <c r="M60" s="33"/>
      <c r="N60" s="33"/>
    </row>
    <row r="61" spans="2:14" s="34" customFormat="1" ht="31.5" customHeight="1">
      <c r="B61" s="40"/>
      <c r="C61" s="38"/>
      <c r="D61" s="37"/>
      <c r="E61" s="33"/>
      <c r="F61" s="33"/>
      <c r="G61" s="33"/>
      <c r="H61" s="33"/>
      <c r="I61" s="33"/>
      <c r="J61" s="33"/>
      <c r="K61" s="33"/>
      <c r="L61" s="33"/>
      <c r="M61" s="33"/>
      <c r="N61" s="33"/>
    </row>
    <row r="62" spans="2:14" s="34" customFormat="1" ht="31.5" customHeight="1">
      <c r="B62" s="40"/>
      <c r="C62" s="38"/>
      <c r="D62" s="37"/>
      <c r="E62" s="33"/>
      <c r="F62" s="33"/>
      <c r="G62" s="33"/>
      <c r="H62" s="33"/>
      <c r="I62" s="33"/>
      <c r="J62" s="33"/>
      <c r="K62" s="33"/>
      <c r="L62" s="33"/>
      <c r="M62" s="33"/>
      <c r="N62" s="33"/>
    </row>
    <row r="63" spans="2:14" s="34" customFormat="1" ht="31.5" customHeight="1">
      <c r="B63" s="40"/>
      <c r="C63" s="38"/>
      <c r="D63" s="37"/>
      <c r="E63" s="33"/>
      <c r="F63" s="33"/>
      <c r="G63" s="33"/>
      <c r="H63" s="33"/>
      <c r="I63" s="33"/>
      <c r="J63" s="33"/>
      <c r="K63" s="33"/>
      <c r="L63" s="33"/>
      <c r="M63" s="33"/>
      <c r="N63" s="33"/>
    </row>
    <row r="64" spans="2:14" s="34" customFormat="1" ht="31.5" customHeight="1">
      <c r="B64" s="40"/>
      <c r="C64" s="38"/>
      <c r="D64" s="37"/>
      <c r="E64" s="33"/>
      <c r="F64" s="33"/>
      <c r="G64" s="33"/>
      <c r="H64" s="33"/>
      <c r="I64" s="33"/>
      <c r="J64" s="33"/>
      <c r="K64" s="33"/>
      <c r="L64" s="33"/>
      <c r="M64" s="33"/>
      <c r="N64" s="33"/>
    </row>
    <row r="65" spans="2:14" s="34" customFormat="1" ht="31.5" customHeight="1">
      <c r="B65" s="40"/>
      <c r="C65" s="38"/>
      <c r="D65" s="37"/>
      <c r="E65" s="33"/>
      <c r="F65" s="33"/>
      <c r="G65" s="33"/>
      <c r="H65" s="33"/>
      <c r="I65" s="33"/>
      <c r="J65" s="33"/>
      <c r="K65" s="33"/>
      <c r="L65" s="33"/>
      <c r="M65" s="33"/>
      <c r="N65" s="33"/>
    </row>
    <row r="66" spans="2:14" s="34" customFormat="1" ht="31.5" customHeight="1">
      <c r="B66" s="40"/>
      <c r="C66" s="38"/>
      <c r="D66" s="37"/>
      <c r="E66" s="33"/>
      <c r="F66" s="33"/>
      <c r="G66" s="33"/>
      <c r="H66" s="33"/>
      <c r="I66" s="33"/>
      <c r="J66" s="33"/>
      <c r="K66" s="33"/>
      <c r="L66" s="33"/>
      <c r="M66" s="33"/>
      <c r="N66" s="33"/>
    </row>
    <row r="67" spans="2:14" s="34" customFormat="1" ht="31.5" customHeight="1">
      <c r="B67" s="40"/>
      <c r="C67" s="38"/>
      <c r="D67" s="37"/>
      <c r="E67" s="33"/>
      <c r="F67" s="33"/>
      <c r="G67" s="33"/>
      <c r="H67" s="33"/>
      <c r="I67" s="33"/>
      <c r="J67" s="33"/>
      <c r="K67" s="33"/>
      <c r="L67" s="33"/>
      <c r="M67" s="33"/>
      <c r="N67" s="33"/>
    </row>
    <row r="68" spans="2:14" s="34" customFormat="1" ht="31.5" customHeight="1">
      <c r="B68" s="40"/>
      <c r="C68" s="38"/>
      <c r="D68" s="37"/>
      <c r="E68" s="33"/>
      <c r="F68" s="33"/>
      <c r="G68" s="33"/>
      <c r="H68" s="33"/>
      <c r="I68" s="33"/>
      <c r="J68" s="33"/>
      <c r="K68" s="33"/>
      <c r="L68" s="33"/>
      <c r="M68" s="33"/>
      <c r="N68" s="33"/>
    </row>
    <row r="69" spans="2:14" s="34" customFormat="1" ht="31.5" customHeight="1">
      <c r="B69" s="39"/>
      <c r="C69" s="38"/>
      <c r="D69" s="37"/>
      <c r="E69" s="33"/>
      <c r="F69" s="33"/>
      <c r="G69" s="33"/>
      <c r="H69" s="33"/>
      <c r="I69" s="33"/>
      <c r="J69" s="33"/>
      <c r="K69" s="33"/>
      <c r="L69" s="33"/>
      <c r="M69" s="33"/>
      <c r="N69" s="33"/>
    </row>
    <row r="70" spans="2:14" s="34" customFormat="1" ht="31.5" customHeight="1">
      <c r="B70" s="39"/>
      <c r="C70" s="38"/>
      <c r="D70" s="37"/>
      <c r="E70" s="33"/>
      <c r="F70" s="33"/>
      <c r="G70" s="33"/>
      <c r="H70" s="33"/>
      <c r="I70" s="33"/>
      <c r="J70" s="33"/>
      <c r="K70" s="33"/>
      <c r="L70" s="33"/>
      <c r="M70" s="33"/>
      <c r="N70" s="33"/>
    </row>
    <row r="71" spans="2:14" s="34" customFormat="1" ht="31.5" customHeight="1">
      <c r="B71" s="39"/>
      <c r="C71" s="38"/>
      <c r="D71" s="37"/>
      <c r="E71" s="33"/>
      <c r="F71" s="33"/>
      <c r="G71" s="33"/>
      <c r="H71" s="33"/>
      <c r="I71" s="33"/>
      <c r="J71" s="33"/>
      <c r="K71" s="33"/>
      <c r="L71" s="33"/>
      <c r="M71" s="33"/>
      <c r="N71" s="33"/>
    </row>
    <row r="72" spans="2:14" s="34" customFormat="1" ht="31.5" customHeight="1">
      <c r="B72" s="39"/>
      <c r="C72" s="38"/>
      <c r="D72" s="37"/>
      <c r="E72" s="33"/>
      <c r="F72" s="33"/>
      <c r="G72" s="33"/>
      <c r="H72" s="33"/>
      <c r="I72" s="33"/>
      <c r="J72" s="33"/>
      <c r="K72" s="33"/>
      <c r="L72" s="33"/>
      <c r="M72" s="33"/>
      <c r="N72" s="33"/>
    </row>
    <row r="73" spans="2:14" s="34" customFormat="1" ht="31.5" customHeight="1">
      <c r="B73" s="39"/>
      <c r="C73" s="38"/>
      <c r="D73" s="37"/>
      <c r="E73" s="33"/>
      <c r="F73" s="33"/>
      <c r="G73" s="33"/>
      <c r="H73" s="33"/>
      <c r="I73" s="33"/>
      <c r="J73" s="33"/>
      <c r="K73" s="33"/>
      <c r="L73" s="33"/>
      <c r="M73" s="33"/>
      <c r="N73" s="33"/>
    </row>
    <row r="74" spans="2:14" s="34" customFormat="1" ht="31.5" customHeight="1">
      <c r="B74" s="39"/>
      <c r="C74" s="38"/>
      <c r="D74" s="37"/>
      <c r="E74" s="33"/>
      <c r="F74" s="33"/>
      <c r="G74" s="33"/>
      <c r="H74" s="33"/>
      <c r="I74" s="33"/>
      <c r="J74" s="33"/>
      <c r="K74" s="33"/>
      <c r="L74" s="33"/>
      <c r="M74" s="33"/>
      <c r="N74" s="33"/>
    </row>
    <row r="75" spans="2:14" s="34" customFormat="1" ht="31.5" customHeight="1">
      <c r="B75" s="39"/>
      <c r="C75" s="38"/>
      <c r="D75" s="37"/>
      <c r="E75" s="33"/>
      <c r="F75" s="33"/>
      <c r="G75" s="33"/>
      <c r="H75" s="33"/>
      <c r="I75" s="33"/>
      <c r="J75" s="33"/>
      <c r="K75" s="33"/>
      <c r="L75" s="33"/>
      <c r="M75" s="33"/>
      <c r="N75" s="33"/>
    </row>
    <row r="76" spans="2:14" s="34" customFormat="1" ht="31.5" customHeight="1">
      <c r="B76" s="39"/>
      <c r="C76" s="38"/>
      <c r="D76" s="37"/>
      <c r="E76" s="33"/>
      <c r="F76" s="33"/>
      <c r="G76" s="33"/>
      <c r="H76" s="33"/>
      <c r="I76" s="33"/>
      <c r="J76" s="33"/>
      <c r="K76" s="33"/>
      <c r="L76" s="33"/>
      <c r="M76" s="33"/>
      <c r="N76" s="33"/>
    </row>
    <row r="77" spans="2:14" s="34" customFormat="1" ht="31.5" customHeight="1">
      <c r="B77" s="39"/>
      <c r="C77" s="38"/>
      <c r="D77" s="37"/>
      <c r="E77" s="33"/>
      <c r="F77" s="33"/>
      <c r="G77" s="33"/>
      <c r="H77" s="33"/>
      <c r="I77" s="33"/>
      <c r="J77" s="33"/>
      <c r="K77" s="33"/>
      <c r="L77" s="33"/>
      <c r="M77" s="33"/>
      <c r="N77" s="33"/>
    </row>
    <row r="78" spans="2:14" s="34" customFormat="1" ht="31.5" customHeight="1">
      <c r="B78" s="39"/>
      <c r="C78" s="38"/>
      <c r="D78" s="37"/>
      <c r="E78" s="33"/>
      <c r="F78" s="33"/>
      <c r="G78" s="33"/>
      <c r="H78" s="33"/>
      <c r="I78" s="33"/>
      <c r="J78" s="33"/>
      <c r="K78" s="33"/>
      <c r="L78" s="33"/>
      <c r="M78" s="33"/>
      <c r="N78" s="33"/>
    </row>
    <row r="79" spans="2:14" s="34" customFormat="1" ht="31.5" customHeight="1">
      <c r="B79" s="39"/>
      <c r="C79" s="38"/>
      <c r="D79" s="37"/>
      <c r="E79" s="33"/>
      <c r="F79" s="33"/>
      <c r="G79" s="33"/>
      <c r="H79" s="33"/>
      <c r="I79" s="33"/>
      <c r="J79" s="33"/>
      <c r="K79" s="33"/>
      <c r="L79" s="33"/>
      <c r="M79" s="33"/>
      <c r="N79" s="33"/>
    </row>
    <row r="80" spans="2:14" s="34" customFormat="1" ht="31.5" customHeight="1">
      <c r="B80" s="39"/>
      <c r="C80" s="38"/>
      <c r="D80" s="37"/>
      <c r="E80" s="33"/>
      <c r="F80" s="33"/>
      <c r="G80" s="33"/>
      <c r="H80" s="33"/>
      <c r="I80" s="33"/>
      <c r="J80" s="33"/>
      <c r="K80" s="33"/>
      <c r="L80" s="33"/>
      <c r="M80" s="33"/>
      <c r="N80" s="33"/>
    </row>
    <row r="81" spans="2:14" s="34" customFormat="1" ht="31.5" customHeight="1">
      <c r="B81" s="39"/>
      <c r="C81" s="38"/>
      <c r="D81" s="37"/>
      <c r="E81" s="33"/>
      <c r="F81" s="33"/>
      <c r="G81" s="33"/>
      <c r="H81" s="33"/>
      <c r="I81" s="33"/>
      <c r="J81" s="33"/>
      <c r="K81" s="33"/>
      <c r="L81" s="33"/>
      <c r="M81" s="33"/>
      <c r="N81" s="33"/>
    </row>
    <row r="82" spans="2:14" s="34" customFormat="1" ht="31.5" customHeight="1">
      <c r="B82" s="39"/>
      <c r="C82" s="38"/>
      <c r="D82" s="37"/>
      <c r="E82" s="33"/>
      <c r="F82" s="33"/>
      <c r="G82" s="33"/>
      <c r="H82" s="33"/>
      <c r="I82" s="33"/>
      <c r="J82" s="33"/>
      <c r="K82" s="33"/>
      <c r="L82" s="33"/>
      <c r="M82" s="33"/>
      <c r="N82" s="33"/>
    </row>
    <row r="83" spans="2:14" s="34" customFormat="1" ht="31.5" customHeight="1">
      <c r="B83" s="39"/>
      <c r="C83" s="38"/>
      <c r="D83" s="37"/>
      <c r="E83" s="33"/>
      <c r="F83" s="33"/>
      <c r="G83" s="33"/>
      <c r="H83" s="33"/>
      <c r="I83" s="33"/>
      <c r="J83" s="33"/>
      <c r="K83" s="33"/>
      <c r="L83" s="33"/>
      <c r="M83" s="33"/>
      <c r="N83" s="33"/>
    </row>
    <row r="84" spans="2:14" s="34" customFormat="1" ht="31.5" customHeight="1">
      <c r="B84" s="39"/>
      <c r="C84" s="38"/>
      <c r="D84" s="37"/>
      <c r="E84" s="33"/>
      <c r="F84" s="33"/>
      <c r="G84" s="33"/>
      <c r="H84" s="33"/>
      <c r="I84" s="33"/>
      <c r="J84" s="33"/>
      <c r="K84" s="33"/>
      <c r="L84" s="33"/>
      <c r="M84" s="33"/>
      <c r="N84" s="33"/>
    </row>
    <row r="85" spans="2:14" s="34" customFormat="1" ht="31.5" customHeight="1">
      <c r="B85" s="39"/>
      <c r="C85" s="38"/>
      <c r="D85" s="37"/>
      <c r="E85" s="33"/>
      <c r="F85" s="33"/>
      <c r="G85" s="33"/>
      <c r="H85" s="33"/>
      <c r="I85" s="33"/>
      <c r="J85" s="33"/>
      <c r="K85" s="33"/>
      <c r="L85" s="33"/>
      <c r="M85" s="33"/>
      <c r="N85" s="33"/>
    </row>
    <row r="86" spans="2:14" s="34" customFormat="1" ht="31.5" customHeight="1">
      <c r="B86" s="39"/>
      <c r="C86" s="38"/>
      <c r="D86" s="37"/>
      <c r="E86" s="33"/>
      <c r="F86" s="33"/>
      <c r="G86" s="33"/>
      <c r="H86" s="33"/>
      <c r="I86" s="33"/>
      <c r="J86" s="33"/>
      <c r="K86" s="33"/>
      <c r="L86" s="33"/>
      <c r="M86" s="33"/>
      <c r="N86" s="33"/>
    </row>
    <row r="87" spans="2:14" s="34" customFormat="1" ht="31.5" customHeight="1">
      <c r="B87" s="39"/>
      <c r="C87" s="38"/>
      <c r="D87" s="37"/>
      <c r="E87" s="33"/>
      <c r="F87" s="33"/>
      <c r="G87" s="33"/>
      <c r="H87" s="33"/>
      <c r="I87" s="33"/>
      <c r="J87" s="33"/>
      <c r="K87" s="33"/>
      <c r="L87" s="33"/>
      <c r="M87" s="33"/>
      <c r="N87" s="33"/>
    </row>
    <row r="88" spans="2:14" s="34" customFormat="1" ht="31.5" customHeight="1">
      <c r="B88" s="39"/>
      <c r="C88" s="38"/>
      <c r="D88" s="37"/>
      <c r="E88" s="33"/>
      <c r="F88" s="33"/>
      <c r="G88" s="33"/>
      <c r="H88" s="33"/>
      <c r="I88" s="33"/>
      <c r="J88" s="33"/>
      <c r="K88" s="33"/>
      <c r="L88" s="33"/>
      <c r="M88" s="33"/>
      <c r="N88" s="33"/>
    </row>
    <row r="89" spans="2:14" s="34" customFormat="1" ht="31.5" customHeight="1">
      <c r="B89" s="39"/>
      <c r="C89" s="38"/>
      <c r="D89" s="37"/>
      <c r="E89" s="33"/>
      <c r="F89" s="33"/>
      <c r="G89" s="33"/>
      <c r="H89" s="33"/>
      <c r="I89" s="33"/>
      <c r="J89" s="33"/>
      <c r="K89" s="33"/>
      <c r="L89" s="33"/>
      <c r="M89" s="33"/>
      <c r="N89" s="33"/>
    </row>
    <row r="90" spans="2:14" s="34" customFormat="1" ht="31.5" customHeight="1">
      <c r="B90" s="39"/>
      <c r="C90" s="38"/>
      <c r="D90" s="37"/>
      <c r="E90" s="33"/>
      <c r="F90" s="33"/>
      <c r="G90" s="33"/>
      <c r="H90" s="33"/>
      <c r="I90" s="33"/>
      <c r="J90" s="33"/>
      <c r="K90" s="33"/>
      <c r="L90" s="33"/>
      <c r="M90" s="33"/>
      <c r="N90" s="33"/>
    </row>
    <row r="91" spans="2:14" s="34" customFormat="1" ht="31.5" customHeight="1">
      <c r="B91" s="39"/>
      <c r="C91" s="38"/>
      <c r="D91" s="37"/>
      <c r="E91" s="33"/>
      <c r="F91" s="33"/>
      <c r="G91" s="33"/>
      <c r="H91" s="33"/>
      <c r="I91" s="33"/>
      <c r="J91" s="33"/>
      <c r="K91" s="33"/>
      <c r="L91" s="33"/>
      <c r="M91" s="33"/>
      <c r="N91" s="33"/>
    </row>
    <row r="92" spans="2:14" s="34" customFormat="1" ht="31.5" customHeight="1">
      <c r="B92" s="39"/>
      <c r="C92" s="38"/>
      <c r="D92" s="37"/>
      <c r="E92" s="33"/>
      <c r="F92" s="33"/>
      <c r="G92" s="33"/>
      <c r="H92" s="33"/>
      <c r="I92" s="33"/>
      <c r="J92" s="33"/>
      <c r="K92" s="33"/>
      <c r="L92" s="33"/>
      <c r="M92" s="33"/>
      <c r="N92" s="33"/>
    </row>
    <row r="93" spans="2:14" s="34" customFormat="1" ht="31.5" customHeight="1">
      <c r="B93" s="39"/>
      <c r="C93" s="38"/>
      <c r="D93" s="37"/>
      <c r="E93" s="33"/>
      <c r="F93" s="33"/>
      <c r="G93" s="33"/>
      <c r="H93" s="33"/>
      <c r="I93" s="33"/>
      <c r="J93" s="33"/>
      <c r="K93" s="33"/>
      <c r="L93" s="33"/>
      <c r="M93" s="33"/>
      <c r="N93" s="33"/>
    </row>
    <row r="94" spans="2:14" s="34" customFormat="1" ht="31.5" customHeight="1">
      <c r="B94" s="39"/>
      <c r="C94" s="38"/>
      <c r="D94" s="37"/>
      <c r="E94" s="33"/>
      <c r="F94" s="33"/>
      <c r="G94" s="33"/>
      <c r="H94" s="33"/>
      <c r="I94" s="33"/>
      <c r="J94" s="33"/>
      <c r="K94" s="33"/>
      <c r="L94" s="33"/>
      <c r="M94" s="33"/>
      <c r="N94" s="33"/>
    </row>
    <row r="95" spans="2:14" s="34" customFormat="1" ht="31.5" customHeight="1">
      <c r="B95" s="39"/>
      <c r="C95" s="38"/>
      <c r="D95" s="37"/>
      <c r="E95" s="33"/>
      <c r="F95" s="33"/>
      <c r="G95" s="33"/>
      <c r="H95" s="33"/>
      <c r="I95" s="33"/>
      <c r="J95" s="33"/>
      <c r="K95" s="33"/>
      <c r="L95" s="33"/>
      <c r="M95" s="33"/>
      <c r="N95" s="33"/>
    </row>
    <row r="96" spans="2:14" s="34" customFormat="1" ht="31.5" customHeight="1">
      <c r="B96" s="39"/>
      <c r="C96" s="38"/>
      <c r="D96" s="37"/>
      <c r="E96" s="33"/>
      <c r="F96" s="33"/>
      <c r="G96" s="33"/>
      <c r="H96" s="33"/>
      <c r="I96" s="33"/>
      <c r="J96" s="33"/>
      <c r="K96" s="33"/>
      <c r="L96" s="33"/>
      <c r="M96" s="33"/>
      <c r="N96" s="33"/>
    </row>
    <row r="97" spans="2:14" s="34" customFormat="1" ht="31.5" customHeight="1">
      <c r="B97" s="39"/>
      <c r="C97" s="38"/>
      <c r="D97" s="37"/>
      <c r="E97" s="33"/>
      <c r="F97" s="33"/>
      <c r="G97" s="33"/>
      <c r="H97" s="33"/>
      <c r="I97" s="33"/>
      <c r="J97" s="33"/>
      <c r="K97" s="33"/>
      <c r="L97" s="33"/>
      <c r="M97" s="33"/>
      <c r="N97" s="33"/>
    </row>
    <row r="98" spans="2:14" s="34" customFormat="1" ht="31.5" customHeight="1">
      <c r="B98" s="39"/>
      <c r="C98" s="38"/>
      <c r="D98" s="37"/>
      <c r="E98" s="33"/>
      <c r="F98" s="33"/>
      <c r="G98" s="33"/>
      <c r="H98" s="33"/>
      <c r="I98" s="33"/>
      <c r="J98" s="33"/>
      <c r="K98" s="33"/>
      <c r="L98" s="33"/>
      <c r="M98" s="33"/>
      <c r="N98" s="33"/>
    </row>
    <row r="99" spans="2:14" s="34" customFormat="1" ht="31.5" customHeight="1">
      <c r="B99" s="39"/>
      <c r="C99" s="38"/>
      <c r="D99" s="37"/>
      <c r="E99" s="33"/>
      <c r="F99" s="33"/>
      <c r="G99" s="33"/>
      <c r="H99" s="33"/>
      <c r="I99" s="33"/>
      <c r="J99" s="33"/>
      <c r="K99" s="33"/>
      <c r="L99" s="33"/>
      <c r="M99" s="33"/>
      <c r="N99" s="33"/>
    </row>
    <row r="100" spans="2:14" s="34" customFormat="1" ht="31.5" customHeight="1">
      <c r="B100" s="39"/>
      <c r="C100" s="38"/>
      <c r="D100" s="37"/>
      <c r="E100" s="33"/>
      <c r="F100" s="33"/>
      <c r="G100" s="33"/>
      <c r="H100" s="33"/>
      <c r="I100" s="33"/>
      <c r="J100" s="33"/>
      <c r="K100" s="33"/>
      <c r="L100" s="33"/>
      <c r="M100" s="33"/>
      <c r="N100" s="33"/>
    </row>
    <row r="101" spans="2:14" s="34" customFormat="1" ht="31.5" customHeight="1">
      <c r="B101" s="39"/>
      <c r="C101" s="38"/>
      <c r="D101" s="37"/>
      <c r="E101" s="33"/>
      <c r="F101" s="33"/>
      <c r="G101" s="33"/>
      <c r="H101" s="33"/>
      <c r="I101" s="33"/>
      <c r="J101" s="33"/>
      <c r="K101" s="33"/>
      <c r="L101" s="33"/>
      <c r="M101" s="33"/>
      <c r="N101" s="33"/>
    </row>
    <row r="102" spans="2:14" s="34" customFormat="1" ht="31.5" customHeight="1">
      <c r="B102" s="39"/>
      <c r="C102" s="38"/>
      <c r="D102" s="37"/>
      <c r="E102" s="33"/>
      <c r="F102" s="33"/>
      <c r="G102" s="33"/>
      <c r="H102" s="33"/>
      <c r="I102" s="33"/>
      <c r="J102" s="33"/>
      <c r="K102" s="33"/>
      <c r="L102" s="33"/>
      <c r="M102" s="33"/>
      <c r="N102" s="33"/>
    </row>
    <row r="103" spans="2:14" s="34" customFormat="1" ht="31.5" customHeight="1">
      <c r="B103" s="39"/>
      <c r="C103" s="38"/>
      <c r="D103" s="37"/>
      <c r="E103" s="33"/>
      <c r="F103" s="33"/>
      <c r="G103" s="33"/>
      <c r="H103" s="33"/>
      <c r="I103" s="33"/>
      <c r="J103" s="33"/>
      <c r="K103" s="33"/>
      <c r="L103" s="33"/>
      <c r="M103" s="33"/>
      <c r="N103" s="33"/>
    </row>
    <row r="104" spans="2:14" s="34" customFormat="1" ht="31.5" customHeight="1">
      <c r="B104" s="39"/>
      <c r="C104" s="38"/>
      <c r="D104" s="37"/>
      <c r="E104" s="33"/>
      <c r="F104" s="33"/>
      <c r="G104" s="33"/>
      <c r="H104" s="33"/>
      <c r="I104" s="33"/>
      <c r="J104" s="33"/>
      <c r="K104" s="33"/>
      <c r="L104" s="33"/>
      <c r="M104" s="33"/>
      <c r="N104" s="33"/>
    </row>
    <row r="105" spans="2:14" s="34" customFormat="1" ht="31.5" customHeight="1">
      <c r="B105" s="39"/>
      <c r="C105" s="38"/>
      <c r="D105" s="37"/>
      <c r="E105" s="33"/>
      <c r="F105" s="33"/>
      <c r="G105" s="33"/>
      <c r="H105" s="33"/>
      <c r="I105" s="33"/>
      <c r="J105" s="33"/>
      <c r="K105" s="33"/>
      <c r="L105" s="33"/>
      <c r="M105" s="33"/>
      <c r="N105" s="33"/>
    </row>
    <row r="106" spans="2:14" s="34" customFormat="1" ht="31.5" customHeight="1">
      <c r="B106" s="39"/>
      <c r="C106" s="38"/>
      <c r="D106" s="37"/>
      <c r="E106" s="33"/>
      <c r="F106" s="33"/>
      <c r="G106" s="33"/>
      <c r="H106" s="33"/>
      <c r="I106" s="33"/>
      <c r="J106" s="33"/>
      <c r="K106" s="33"/>
      <c r="L106" s="33"/>
      <c r="M106" s="33"/>
      <c r="N106" s="33"/>
    </row>
    <row r="107" spans="2:14">
      <c r="B107" s="36"/>
      <c r="C107" s="36"/>
      <c r="D107" s="35"/>
      <c r="E107" s="33"/>
      <c r="F107" s="33"/>
      <c r="G107" s="33"/>
      <c r="H107" s="33"/>
      <c r="I107" s="33"/>
      <c r="J107" s="33"/>
      <c r="K107" s="33"/>
      <c r="L107" s="33"/>
      <c r="M107" s="33"/>
      <c r="N107" s="33"/>
    </row>
    <row r="108" spans="2:14">
      <c r="B108" s="132"/>
      <c r="C108" s="133"/>
      <c r="D108" s="1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</row>
    <row r="109" spans="2:14">
      <c r="B109" s="34"/>
      <c r="C109" s="34"/>
      <c r="D109" s="34"/>
      <c r="E109" s="33"/>
      <c r="F109" s="33"/>
      <c r="G109" s="33"/>
      <c r="H109" s="33"/>
      <c r="I109" s="33"/>
      <c r="J109" s="33"/>
      <c r="K109" s="33"/>
      <c r="L109" s="33"/>
      <c r="M109" s="33"/>
      <c r="N109" s="33"/>
    </row>
    <row r="110" spans="2:14">
      <c r="E110" s="33"/>
      <c r="F110" s="33"/>
      <c r="G110" s="33"/>
      <c r="H110" s="33"/>
      <c r="I110" s="33"/>
      <c r="J110" s="33"/>
    </row>
    <row r="111" spans="2:14">
      <c r="E111" s="33"/>
      <c r="F111" s="33"/>
      <c r="G111" s="33"/>
      <c r="H111" s="33"/>
      <c r="I111" s="33"/>
      <c r="J111" s="33"/>
    </row>
  </sheetData>
  <mergeCells count="3">
    <mergeCell ref="B3:C3"/>
    <mergeCell ref="B108:D108"/>
    <mergeCell ref="A2:D2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&amp;L&amp;8Część III.3 Przedmiar Robót
&amp;R&amp;8Strona &amp;P z &amp;N</oddHeader>
    <oddFooter>&amp;C&amp;"Czcionka tekstu podstawowego,Kursywa"&amp;9„Poznań – kanalizacja sanitarna na terenie Strzeszyna Starego”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Nazwane zakresy</vt:lpstr>
      </vt:variant>
      <vt:variant>
        <vt:i4>2</vt:i4>
      </vt:variant>
    </vt:vector>
  </HeadingPairs>
  <TitlesOfParts>
    <vt:vector size="5" baseType="lpstr">
      <vt:lpstr>Preambuła</vt:lpstr>
      <vt:lpstr>FORMULARZ OFERTOWY AQUANET</vt:lpstr>
      <vt:lpstr>Tabela Zbiorcza AQ</vt:lpstr>
      <vt:lpstr>'FORMULARZ OFERTOWY AQUANET'!Obszar_wydruku</vt:lpstr>
      <vt:lpstr>'Tabela Zbiorcza AQ'!Obszar_wydruku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Marzena Kaczmarek</cp:lastModifiedBy>
  <cp:lastPrinted>2019-08-14T06:32:48Z</cp:lastPrinted>
  <dcterms:created xsi:type="dcterms:W3CDTF">2019-08-13T21:23:16Z</dcterms:created>
  <dcterms:modified xsi:type="dcterms:W3CDTF">2020-09-07T11:01:38Z</dcterms:modified>
</cp:coreProperties>
</file>