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MÓWIENIA\PRZETARGI\PL_OŚWIATOWE\2022_ZAP_I_WYB_CUWJO\2. SWZ+ załączniki\"/>
    </mc:Choice>
  </mc:AlternateContent>
  <xr:revisionPtr revIDLastSave="0" documentId="8_{9002944E-427E-4115-AD33-07A37A5D77B9}" xr6:coauthVersionLast="47" xr6:coauthVersionMax="47" xr10:uidLastSave="{00000000-0000-0000-0000-000000000000}"/>
  <bookViews>
    <workbookView xWindow="-120" yWindow="-120" windowWidth="29040" windowHeight="15840" xr2:uid="{36FE4E12-4A0F-4954-954D-7F38B6321039}"/>
  </bookViews>
  <sheets>
    <sheet name="zakres podstawowy " sheetId="1" r:id="rId1"/>
    <sheet name="opcja 1" sheetId="2" r:id="rId2"/>
    <sheet name="opcja 2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65" i="1"/>
  <c r="E64" i="1"/>
  <c r="E62" i="1"/>
  <c r="E58" i="1"/>
  <c r="E55" i="1"/>
  <c r="E53" i="1"/>
  <c r="E52" i="1"/>
  <c r="E51" i="1"/>
  <c r="E50" i="1"/>
  <c r="E49" i="1"/>
  <c r="E48" i="1"/>
  <c r="E45" i="1"/>
  <c r="E40" i="1"/>
  <c r="E39" i="1"/>
  <c r="E38" i="1"/>
  <c r="E34" i="1"/>
  <c r="E31" i="1"/>
  <c r="E26" i="1"/>
  <c r="E24" i="1"/>
  <c r="E23" i="1"/>
  <c r="E21" i="1"/>
  <c r="E15" i="1"/>
  <c r="E36" i="2"/>
  <c r="E34" i="2"/>
  <c r="E29" i="2"/>
  <c r="E28" i="2"/>
  <c r="E26" i="2"/>
  <c r="E21" i="2"/>
  <c r="E18" i="2"/>
  <c r="E26" i="3"/>
  <c r="E24" i="3"/>
  <c r="E21" i="3"/>
  <c r="E19" i="3"/>
  <c r="E18" i="3"/>
  <c r="E17" i="3"/>
  <c r="E16" i="3"/>
  <c r="E14" i="3"/>
  <c r="D27" i="3"/>
  <c r="D37" i="2" l="1"/>
  <c r="D66" i="1"/>
  <c r="E12" i="3" l="1"/>
  <c r="E28" i="3"/>
  <c r="E29" i="3" s="1"/>
  <c r="E14" i="2"/>
  <c r="E38" i="2"/>
  <c r="E39" i="2" s="1"/>
  <c r="E11" i="1"/>
  <c r="E67" i="1"/>
  <c r="E68" i="1" s="1"/>
</calcChain>
</file>

<file path=xl/sharedStrings.xml><?xml version="1.0" encoding="utf-8"?>
<sst xmlns="http://schemas.openxmlformats.org/spreadsheetml/2006/main" count="192" uniqueCount="113">
  <si>
    <t xml:space="preserve">Tabela Etapów Rozliczeniowych - zakresu podstawowego ( gwarantowanego) </t>
  </si>
  <si>
    <t>NAZWA INWESTYCJI</t>
  </si>
  <si>
    <t>„Modernizacja budynku przy ul. Słowackiego 58/60 na potrzeby Centrum Usług Wspólnych Jednostek Oświaty”</t>
  </si>
  <si>
    <t>LOKALIZACJA</t>
  </si>
  <si>
    <t xml:space="preserve">ul.Słowackiego 58/60, 60-521 Poznań </t>
  </si>
  <si>
    <t>INWESTOR</t>
  </si>
  <si>
    <t>MIASTO POZNAŃ, PLAC KOLEGIACKI 17, 61-841 POZNAŃ</t>
  </si>
  <si>
    <t>INWESTOR ZASTĘPCZY</t>
  </si>
  <si>
    <t>POZNAŃSKIE INWESTYCJE MIEJSKIE Sp. z o.o.
PLAC WIOSNY LUDÓW 2, 61-831 POZNAŃ</t>
  </si>
  <si>
    <t xml:space="preserve">NR ETAPU </t>
  </si>
  <si>
    <t>NAZWA ETAPU ROZLICZENIOWEGO ROBÓT</t>
  </si>
  <si>
    <t>Wskaźnik</t>
  </si>
  <si>
    <t>Kwota netto PLN</t>
  </si>
  <si>
    <t>PRACE PROJEKTOWE</t>
  </si>
  <si>
    <t>ETAP 1.</t>
  </si>
  <si>
    <t>Projekt budowlany</t>
  </si>
  <si>
    <t>Projekt wykonawczy</t>
  </si>
  <si>
    <t>ROBOTY BUDOWLANE - zakres gwarantowany</t>
  </si>
  <si>
    <t>Instalacje - Ogólne</t>
  </si>
  <si>
    <t>ETAP 2.</t>
  </si>
  <si>
    <t>Instalacja oddymiania klatek schodowych</t>
  </si>
  <si>
    <t>Instalacja SSP - klatki schodowe, poddasze, winda</t>
  </si>
  <si>
    <t>Modernizacja węzła cieplnego</t>
  </si>
  <si>
    <t>Instalacja elektryczna - instalacje zasilające, rozdzielnica główna, instalacja uziemiająca i odgromowa, badania i pomiary</t>
  </si>
  <si>
    <t xml:space="preserve">Instalacja sanitarna - przyłącze wodociągowe, instalacja ciepła technologicznego CT, wentylacja mechanicza - wykonanie pionów </t>
  </si>
  <si>
    <t>Stropy / Dach / Poddasze</t>
  </si>
  <si>
    <t>ETAP 3.</t>
  </si>
  <si>
    <t>Wzmocnienie stropów drewnianych na belkach stalowych</t>
  </si>
  <si>
    <t>Wymiana elementów stropów nad drugim piętrem</t>
  </si>
  <si>
    <t>ETAP 4.</t>
  </si>
  <si>
    <t>Więźba dachowa</t>
  </si>
  <si>
    <t>ETAP 5.</t>
  </si>
  <si>
    <t>Odbudowa EI60 Central Wentylacyjnych na poddaszu</t>
  </si>
  <si>
    <t>Piwnica</t>
  </si>
  <si>
    <t>ETAP 6.</t>
  </si>
  <si>
    <t>Prace konieczne dla poprawy bezpieczeństwa</t>
  </si>
  <si>
    <t>Instalacja elektryczna - demontaże, rozdzielnica, przewody, osprzęt instalacyjny, oświetlenie podstawowe, oświetlenie awaryjne/ewakuacyjne</t>
  </si>
  <si>
    <t>Instalacja sanitarna - centralne ogrzewanie</t>
  </si>
  <si>
    <t>Instalacja SSP</t>
  </si>
  <si>
    <t>PARTER</t>
  </si>
  <si>
    <t>ETAP 7.</t>
  </si>
  <si>
    <t>Uzupełnienie podciągu stropowego</t>
  </si>
  <si>
    <t>Wydzielenie klatki schodowej przeszkleniem</t>
  </si>
  <si>
    <t>Prace budowlane i wykończeniowe - balustrady</t>
  </si>
  <si>
    <t>ETAP 8.</t>
  </si>
  <si>
    <t>Prace budowlane i wykończeniowe - renowacja drzwi wewnętrznych</t>
  </si>
  <si>
    <t>Prace budowlane i wykończeniowe - nowe drzwi wewnętrzne</t>
  </si>
  <si>
    <t>Prace budowlane i wykończeniowe - posadzki</t>
  </si>
  <si>
    <t>Prace budowlane i wykończeniowe - ściany, sufity, wymiana parapetów</t>
  </si>
  <si>
    <t>ETAP 9.</t>
  </si>
  <si>
    <t>Prace budowlane i wykończeniowe - szyb windowy, stropy przy windzie</t>
  </si>
  <si>
    <t>ETAP 10.</t>
  </si>
  <si>
    <t>Prace budowlane i wykończeniowe - montaż i uruchomienie windy</t>
  </si>
  <si>
    <t>ETAP 11.</t>
  </si>
  <si>
    <t>Instalacja elektryczna - rozdzielnica, oświetlenie awaryjne/ewakuacyjne</t>
  </si>
  <si>
    <t>Instalacja sanitarna - kanalizacja sanitarna, instalacja wody zimnej i ciepłej, wentylacja mechaniczna, centralne ogrzewanie</t>
  </si>
  <si>
    <t>Instalacja teletechniczna, monitoringu, alarmowa</t>
  </si>
  <si>
    <t>PIĘTRO I</t>
  </si>
  <si>
    <t>ETAP 12.</t>
  </si>
  <si>
    <t>ETAP 13.</t>
  </si>
  <si>
    <t>ETAP 14.</t>
  </si>
  <si>
    <t>Prace budowlane i wykończeniowe - ściany, wymiana parapetów</t>
  </si>
  <si>
    <t>ETAP 15.</t>
  </si>
  <si>
    <t>Prace budowlane i wykończeniowe - sufity</t>
  </si>
  <si>
    <t>ETAP 16.</t>
  </si>
  <si>
    <t>Prace budowlane i wykończeniowe - wydzielenie klatki schodowej przeszkleniem</t>
  </si>
  <si>
    <t>ETAP 17.</t>
  </si>
  <si>
    <t>Instalacja elektryczna - demontaże, linie kablowe i wlz, rozdzielnica, przewody, osprzęt instalacyjny, oświetlenie podstawowe, oświetlenie awaryjne/ewakuacyjne</t>
  </si>
  <si>
    <t>ETAP 18.</t>
  </si>
  <si>
    <t>Instalacja sanitarna - kanalizacja sanitarna, instalacja hydrantowa, instalacja wody zimnej i ciepłej, wentylacja mechaniczna, centralne ogrzewanie</t>
  </si>
  <si>
    <t>Prace budowlane i wykończeniowe - biały montaż</t>
  </si>
  <si>
    <t>ETAP 19.</t>
  </si>
  <si>
    <t>Instalacja teletechniczna - przygotowana pod włączanie kolejnych kondygnacji, instalacja monitoringu, alarmowa, konrola dostępu</t>
  </si>
  <si>
    <t>PIĘTRO II</t>
  </si>
  <si>
    <t>ETAP 20.</t>
  </si>
  <si>
    <t>Prace budowlane i wykończeniowe - wydzielenie klatki schodowej</t>
  </si>
  <si>
    <t>PIĘTRO III</t>
  </si>
  <si>
    <t>ETAP 21.</t>
  </si>
  <si>
    <t>Wydzielenie klatki schodowej, montaż okien oddymiających, Izolacja cieplna i obłożenie sufitów płytami g-k (klatki schodowe)</t>
  </si>
  <si>
    <t>ELEWACJE I RENOWACJA / WYMIANA STOLARKI OKIENNEJ</t>
  </si>
  <si>
    <t>ETAP 22.</t>
  </si>
  <si>
    <t>Prace konieczne dla poprawy bezpieczeństwa i wymiana stolarki okiennej dla etapu 0</t>
  </si>
  <si>
    <t>INNE</t>
  </si>
  <si>
    <t>ETAP 23.</t>
  </si>
  <si>
    <t xml:space="preserve">Przeniesienie pieca kaflowego, wykonanie zabudowy meblowej, wysposażenie sanitariatów </t>
  </si>
  <si>
    <t>ETAP 24.</t>
  </si>
  <si>
    <t>RAZEM netto</t>
  </si>
  <si>
    <t>Podatek VAT - stawka 23%</t>
  </si>
  <si>
    <t>RAZEM brutto</t>
  </si>
  <si>
    <t>Wykonawca wpisuje łaczną kwotę netto (w PLN), w pozostałym zakresie arkusz wypełni się automatycznie w oparciu o wprowadzone formuły</t>
  </si>
  <si>
    <t xml:space="preserve">Tabela Etapów Rozliczeniowych </t>
  </si>
  <si>
    <t>NR ETAPU</t>
  </si>
  <si>
    <t>ROBOTY BUDOWLANE - zakres OPCJA 1</t>
  </si>
  <si>
    <t xml:space="preserve">Instalacja sanitarna - kanalizacja sanitarna, instalacja wody zimnej i ciepłej, instalacja przeciwpożarowa, wentylacja mechaniczna, centralne ogrzewanie, </t>
  </si>
  <si>
    <t>Prace budowlane i wykończeniowe - balustrady i wykończenie klatek schodowych</t>
  </si>
  <si>
    <t>STOLARKA OKIENNA</t>
  </si>
  <si>
    <t>Wymiana stolarki okiennej dla etapu 1</t>
  </si>
  <si>
    <t>Instalacja sanitarna - klimatyzacja biur - jednostka zewnętrzna, doprowadzenie przewodów do budynku, obudowa jednostki zewnętrznej; klimatyzacja serwerowni</t>
  </si>
  <si>
    <t>Instalacja sanitarna - klimatyzacja biur</t>
  </si>
  <si>
    <t>Instalacja sanitarna - klimatyzacja biur na 1 piętrze</t>
  </si>
  <si>
    <t>Instalacja sanitarna - klimatyzacja biur na 2 piętrze</t>
  </si>
  <si>
    <t>STROPY</t>
  </si>
  <si>
    <t>Wymiana elementów stropów nad trzecim pięterm</t>
  </si>
  <si>
    <t>ROBOTY BUDOWLANE - zakres OPCJA 2</t>
  </si>
  <si>
    <t>PIWNICA</t>
  </si>
  <si>
    <t>Prace budowlane i wykończeniowe</t>
  </si>
  <si>
    <t>Prace budowlane i wykończeniowe - nowe drzwi wewnętrzne oraz montaż drzwi przeniesionych z niższych kondygnacji</t>
  </si>
  <si>
    <t>Instalacja sanitarna - kanalizacja sanitarna, instalacja wody zimnej i ciepłej, instalacja przeciwpożarowa, wentylacja mechaniczna, centralne ogrzewanie, klimatyzacja biur</t>
  </si>
  <si>
    <t>Prace remontowo-konserwacyjne i wymiana stolarki okiennej dla etapu 2</t>
  </si>
  <si>
    <r>
      <t xml:space="preserve">UWAGA: Wynagrodzenie za wykonanie robót budowalnych objętych Prawem Opcji nie przekroczy w zakresie OPCJI 1 </t>
    </r>
    <r>
      <rPr>
        <b/>
        <i/>
        <sz val="10"/>
        <color rgb="FFFF0000"/>
        <rFont val="Times New Roman"/>
        <family val="1"/>
        <charset val="238"/>
      </rPr>
      <t>47%</t>
    </r>
    <r>
      <rPr>
        <i/>
        <sz val="10"/>
        <color rgb="FFFF0000"/>
        <rFont val="Times New Roman"/>
        <family val="1"/>
        <charset val="238"/>
      </rPr>
      <t xml:space="preserve"> kwoty wynagrodzenia Wykonawcy wskazanej w § 7 ust. 1 Umowy głównej (kwoty wynagrodzenia za zakres podstawowy) , a w zakresie OPCJI 2 nie przekroczy </t>
    </r>
    <r>
      <rPr>
        <b/>
        <i/>
        <sz val="10"/>
        <color rgb="FFFF0000"/>
        <rFont val="Times New Roman"/>
        <family val="1"/>
        <charset val="238"/>
      </rPr>
      <t>31%</t>
    </r>
    <r>
      <rPr>
        <i/>
        <sz val="10"/>
        <color rgb="FFFF0000"/>
        <rFont val="Times New Roman"/>
        <family val="1"/>
        <charset val="238"/>
      </rPr>
      <t xml:space="preserve"> kwoty wynagrodzenia Wykonawcy wskazanej w § 7 ust. 1 Umowy głównej (kwoty wynagrodzenia za zakres podstawowy) . </t>
    </r>
  </si>
  <si>
    <t>ODBIÓR KOŃCOWY, uzyskanie pozwolenia na użytkowanie Etapu 1</t>
  </si>
  <si>
    <t xml:space="preserve">Odbiór końcowy, Uzyskanie pozwolenia na użytkowanie etapu 2 </t>
  </si>
  <si>
    <t>Odbiór końcowy,uzyskanie pozwolena na użytkoanie etapu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</si>
</sst>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_z_ł"/>
  </numFmts>
  <fonts count="15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Arial Narrow"/>
      <family val="2"/>
      <charset val="238"/>
    </font>
    <font>
      <b/>
      <i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0" fillId="0" borderId="0" xfId="0" applyAlignment="1">
      <alignment vertical="center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vertical="center" wrapText="1"/>
    </xf>
    <xf numFmtId="0" fontId="3" fillId="0" borderId="11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7" xfId="0" applyFont="1" applyBorder="1" applyAlignment="1">
      <alignment horizontal="left" vertical="center" wrapText="1"/>
    </xf>
    <xf numFmtId="165" fontId="7" fillId="0" borderId="1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164" fontId="7" fillId="0" borderId="41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9" fontId="5" fillId="0" borderId="4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7" fillId="0" borderId="37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left"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vertical="center"/>
    </xf>
    <xf numFmtId="0" fontId="6" fillId="4" borderId="23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vertical="center"/>
    </xf>
    <xf numFmtId="0" fontId="7" fillId="4" borderId="24" xfId="0" applyFont="1" applyFill="1" applyBorder="1"/>
    <xf numFmtId="0" fontId="6" fillId="4" borderId="25" xfId="0" applyFont="1" applyFill="1" applyBorder="1"/>
    <xf numFmtId="164" fontId="7" fillId="4" borderId="25" xfId="0" applyNumberFormat="1" applyFont="1" applyFill="1" applyBorder="1" applyAlignment="1">
      <alignment horizontal="center" vertical="center"/>
    </xf>
    <xf numFmtId="4" fontId="13" fillId="6" borderId="43" xfId="0" applyNumberFormat="1" applyFont="1" applyFill="1" applyBorder="1" applyAlignment="1">
      <alignment horizontal="center" vertical="center"/>
    </xf>
    <xf numFmtId="4" fontId="10" fillId="6" borderId="45" xfId="0" applyNumberFormat="1" applyFont="1" applyFill="1" applyBorder="1" applyAlignment="1">
      <alignment horizontal="center" vertical="center"/>
    </xf>
    <xf numFmtId="4" fontId="10" fillId="6" borderId="43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0" fontId="8" fillId="4" borderId="23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4" fontId="13" fillId="6" borderId="45" xfId="0" applyNumberFormat="1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65" fontId="7" fillId="4" borderId="46" xfId="0" applyNumberFormat="1" applyFont="1" applyFill="1" applyBorder="1" applyAlignment="1">
      <alignment horizontal="center" vertical="center"/>
    </xf>
    <xf numFmtId="165" fontId="7" fillId="4" borderId="36" xfId="0" applyNumberFormat="1" applyFont="1" applyFill="1" applyBorder="1" applyAlignment="1">
      <alignment horizontal="center" vertical="center"/>
    </xf>
    <xf numFmtId="165" fontId="7" fillId="4" borderId="31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vertical="center"/>
    </xf>
    <xf numFmtId="164" fontId="7" fillId="4" borderId="37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28" xfId="0" applyNumberFormat="1" applyFont="1" applyFill="1" applyBorder="1" applyAlignment="1">
      <alignment horizontal="center" vertical="center"/>
    </xf>
    <xf numFmtId="165" fontId="7" fillId="4" borderId="42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5" fillId="4" borderId="5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5" borderId="32" xfId="0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5" borderId="30" xfId="0" applyFont="1" applyFill="1" applyBorder="1" applyAlignment="1">
      <alignment horizontal="left" vertical="center"/>
    </xf>
    <xf numFmtId="0" fontId="7" fillId="5" borderId="47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49" xfId="0" applyFont="1" applyFill="1" applyBorder="1" applyAlignment="1">
      <alignment horizontal="left" vertical="center"/>
    </xf>
    <xf numFmtId="0" fontId="5" fillId="5" borderId="48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165" fontId="7" fillId="4" borderId="29" xfId="0" applyNumberFormat="1" applyFont="1" applyFill="1" applyBorder="1" applyAlignment="1">
      <alignment horizontal="center" vertical="center"/>
    </xf>
    <xf numFmtId="165" fontId="7" fillId="4" borderId="46" xfId="0" applyNumberFormat="1" applyFont="1" applyFill="1" applyBorder="1" applyAlignment="1">
      <alignment horizontal="center" vertical="center"/>
    </xf>
    <xf numFmtId="165" fontId="7" fillId="4" borderId="36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7" fillId="4" borderId="31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left" vertical="center"/>
    </xf>
    <xf numFmtId="0" fontId="7" fillId="5" borderId="33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164" fontId="7" fillId="4" borderId="37" xfId="0" applyNumberFormat="1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vertic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28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</cellXfs>
  <cellStyles count="2">
    <cellStyle name="Excel Built-in Explanatory Text" xfId="1" xr:uid="{D67BBAF1-14F6-4746-9D31-781249321A3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500B-1F05-4DDF-980A-996A2709F981}">
  <dimension ref="A1:G75"/>
  <sheetViews>
    <sheetView tabSelected="1" zoomScale="115" zoomScaleNormal="115" workbookViewId="0">
      <selection activeCell="G63" sqref="G63"/>
    </sheetView>
  </sheetViews>
  <sheetFormatPr defaultRowHeight="15"/>
  <cols>
    <col min="1" max="1" width="8"/>
    <col min="2" max="2" width="11.42578125" customWidth="1"/>
    <col min="3" max="3" width="65" customWidth="1"/>
    <col min="4" max="4" width="21.140625" style="1" customWidth="1"/>
    <col min="5" max="5" width="51.140625" style="78" customWidth="1"/>
    <col min="7" max="7" width="17.140625" customWidth="1"/>
  </cols>
  <sheetData>
    <row r="1" spans="1:7">
      <c r="A1" s="1"/>
      <c r="B1" s="140" t="s">
        <v>0</v>
      </c>
      <c r="C1" s="141"/>
      <c r="D1" s="141"/>
      <c r="E1" s="142"/>
    </row>
    <row r="2" spans="1:7">
      <c r="A2" s="1"/>
      <c r="B2" s="143"/>
      <c r="C2" s="144"/>
      <c r="D2" s="144"/>
      <c r="E2" s="145"/>
    </row>
    <row r="3" spans="1:7">
      <c r="A3" s="1"/>
      <c r="B3" s="146"/>
      <c r="C3" s="147"/>
      <c r="D3" s="147"/>
      <c r="E3" s="148"/>
    </row>
    <row r="4" spans="1:7" ht="33">
      <c r="A4" s="1"/>
      <c r="B4" s="149" t="s">
        <v>1</v>
      </c>
      <c r="C4" s="150"/>
      <c r="D4" s="2"/>
      <c r="E4" s="86" t="s">
        <v>2</v>
      </c>
    </row>
    <row r="5" spans="1:7" ht="16.5">
      <c r="A5" s="1"/>
      <c r="B5" s="149" t="s">
        <v>3</v>
      </c>
      <c r="C5" s="150"/>
      <c r="D5" s="2"/>
      <c r="E5" s="86" t="s">
        <v>4</v>
      </c>
    </row>
    <row r="6" spans="1:7" ht="33">
      <c r="A6" s="1"/>
      <c r="B6" s="151" t="s">
        <v>5</v>
      </c>
      <c r="C6" s="152"/>
      <c r="D6" s="4"/>
      <c r="E6" s="86" t="s">
        <v>6</v>
      </c>
    </row>
    <row r="7" spans="1:7" ht="33.75" thickBot="1">
      <c r="A7" s="1"/>
      <c r="B7" s="153" t="s">
        <v>7</v>
      </c>
      <c r="C7" s="154"/>
      <c r="D7" s="5"/>
      <c r="E7" s="87" t="s">
        <v>8</v>
      </c>
    </row>
    <row r="8" spans="1:7" ht="16.5">
      <c r="A8" s="7"/>
      <c r="B8" s="124" t="s">
        <v>9</v>
      </c>
      <c r="C8" s="134" t="s">
        <v>10</v>
      </c>
      <c r="D8" s="136" t="s">
        <v>11</v>
      </c>
      <c r="E8" s="138" t="s">
        <v>12</v>
      </c>
    </row>
    <row r="9" spans="1:7" ht="17.25" thickBot="1">
      <c r="A9" s="7"/>
      <c r="B9" s="125"/>
      <c r="C9" s="135"/>
      <c r="D9" s="137"/>
      <c r="E9" s="139"/>
    </row>
    <row r="10" spans="1:7" ht="17.25" thickBot="1">
      <c r="A10" s="7"/>
      <c r="B10" s="158" t="s">
        <v>13</v>
      </c>
      <c r="C10" s="159"/>
      <c r="D10" s="159"/>
      <c r="E10" s="160"/>
    </row>
    <row r="11" spans="1:7" ht="16.5">
      <c r="A11" s="7"/>
      <c r="B11" s="100" t="s">
        <v>14</v>
      </c>
      <c r="C11" s="85" t="s">
        <v>15</v>
      </c>
      <c r="D11" s="102">
        <v>0.06</v>
      </c>
      <c r="E11" s="126">
        <f>D11*$E$66</f>
        <v>0</v>
      </c>
    </row>
    <row r="12" spans="1:7" ht="17.25" thickBot="1">
      <c r="A12" s="7"/>
      <c r="B12" s="93"/>
      <c r="C12" s="82" t="s">
        <v>16</v>
      </c>
      <c r="D12" s="107"/>
      <c r="E12" s="127"/>
    </row>
    <row r="13" spans="1:7" ht="17.25" thickBot="1">
      <c r="A13" s="7"/>
      <c r="B13" s="161" t="s">
        <v>17</v>
      </c>
      <c r="C13" s="162"/>
      <c r="D13" s="162"/>
      <c r="E13" s="163"/>
    </row>
    <row r="14" spans="1:7" ht="17.25" thickBot="1">
      <c r="A14" s="7"/>
      <c r="B14" s="164" t="s">
        <v>18</v>
      </c>
      <c r="C14" s="165"/>
      <c r="D14" s="165"/>
      <c r="E14" s="166"/>
    </row>
    <row r="15" spans="1:7" ht="16.5">
      <c r="A15" s="7"/>
      <c r="B15" s="100" t="s">
        <v>19</v>
      </c>
      <c r="C15" s="79" t="s">
        <v>20</v>
      </c>
      <c r="D15" s="102">
        <v>7.9000000000000001E-2</v>
      </c>
      <c r="E15" s="117">
        <f>D15*$E$66</f>
        <v>0</v>
      </c>
      <c r="G15" s="53"/>
    </row>
    <row r="16" spans="1:7" ht="16.5">
      <c r="A16" s="7"/>
      <c r="B16" s="92"/>
      <c r="C16" s="8" t="s">
        <v>21</v>
      </c>
      <c r="D16" s="103"/>
      <c r="E16" s="115"/>
    </row>
    <row r="17" spans="1:5" ht="16.5">
      <c r="A17" s="7"/>
      <c r="B17" s="92"/>
      <c r="C17" s="8" t="s">
        <v>22</v>
      </c>
      <c r="D17" s="103"/>
      <c r="E17" s="115"/>
    </row>
    <row r="18" spans="1:5" ht="25.5">
      <c r="A18" s="7"/>
      <c r="B18" s="92"/>
      <c r="C18" s="8" t="s">
        <v>23</v>
      </c>
      <c r="D18" s="103"/>
      <c r="E18" s="115"/>
    </row>
    <row r="19" spans="1:5" ht="26.25" thickBot="1">
      <c r="A19" s="7"/>
      <c r="B19" s="93"/>
      <c r="C19" s="80" t="s">
        <v>24</v>
      </c>
      <c r="D19" s="107"/>
      <c r="E19" s="116"/>
    </row>
    <row r="20" spans="1:5" ht="17.25" thickBot="1">
      <c r="A20" s="7"/>
      <c r="B20" s="128" t="s">
        <v>25</v>
      </c>
      <c r="C20" s="129"/>
      <c r="D20" s="129"/>
      <c r="E20" s="130"/>
    </row>
    <row r="21" spans="1:5" ht="16.5">
      <c r="A21" s="7"/>
      <c r="B21" s="131" t="s">
        <v>26</v>
      </c>
      <c r="C21" s="79" t="s">
        <v>27</v>
      </c>
      <c r="D21" s="102">
        <v>6.3E-2</v>
      </c>
      <c r="E21" s="117">
        <f>D21*$E$66</f>
        <v>0</v>
      </c>
    </row>
    <row r="22" spans="1:5" ht="16.5">
      <c r="A22" s="7"/>
      <c r="B22" s="132"/>
      <c r="C22" s="8" t="s">
        <v>28</v>
      </c>
      <c r="D22" s="103"/>
      <c r="E22" s="118"/>
    </row>
    <row r="23" spans="1:5" ht="16.5">
      <c r="A23" s="7"/>
      <c r="B23" s="11" t="s">
        <v>29</v>
      </c>
      <c r="C23" s="12" t="s">
        <v>30</v>
      </c>
      <c r="D23" s="37">
        <v>0.1</v>
      </c>
      <c r="E23" s="38">
        <f>D23*$E$66</f>
        <v>0</v>
      </c>
    </row>
    <row r="24" spans="1:5" ht="17.25" thickBot="1">
      <c r="A24" s="7"/>
      <c r="B24" s="81" t="s">
        <v>31</v>
      </c>
      <c r="C24" s="82" t="s">
        <v>32</v>
      </c>
      <c r="D24" s="24">
        <v>1.4E-2</v>
      </c>
      <c r="E24" s="25">
        <f>D24*$E$66</f>
        <v>0</v>
      </c>
    </row>
    <row r="25" spans="1:5" ht="17.25" thickBot="1">
      <c r="A25" s="7"/>
      <c r="B25" s="155" t="s">
        <v>33</v>
      </c>
      <c r="C25" s="156"/>
      <c r="D25" s="156"/>
      <c r="E25" s="157"/>
    </row>
    <row r="26" spans="1:5" ht="16.5">
      <c r="A26" s="7"/>
      <c r="B26" s="100" t="s">
        <v>34</v>
      </c>
      <c r="C26" s="83" t="s">
        <v>35</v>
      </c>
      <c r="D26" s="119">
        <v>3.3000000000000002E-2</v>
      </c>
      <c r="E26" s="117">
        <f>D26*$E$66</f>
        <v>0</v>
      </c>
    </row>
    <row r="27" spans="1:5" ht="25.5">
      <c r="A27" s="7"/>
      <c r="B27" s="92"/>
      <c r="C27" s="13" t="s">
        <v>36</v>
      </c>
      <c r="D27" s="95"/>
      <c r="E27" s="115"/>
    </row>
    <row r="28" spans="1:5" ht="16.5">
      <c r="A28" s="7"/>
      <c r="B28" s="92"/>
      <c r="C28" s="13" t="s">
        <v>37</v>
      </c>
      <c r="D28" s="95"/>
      <c r="E28" s="115"/>
    </row>
    <row r="29" spans="1:5" ht="17.25" thickBot="1">
      <c r="A29" s="7"/>
      <c r="B29" s="93"/>
      <c r="C29" s="23" t="s">
        <v>38</v>
      </c>
      <c r="D29" s="96"/>
      <c r="E29" s="116"/>
    </row>
    <row r="30" spans="1:5" ht="17.25" thickBot="1">
      <c r="A30" s="7"/>
      <c r="B30" s="97" t="s">
        <v>39</v>
      </c>
      <c r="C30" s="98"/>
      <c r="D30" s="98"/>
      <c r="E30" s="99"/>
    </row>
    <row r="31" spans="1:5" ht="16.5">
      <c r="A31" s="7"/>
      <c r="B31" s="100" t="s">
        <v>40</v>
      </c>
      <c r="C31" s="20" t="s">
        <v>41</v>
      </c>
      <c r="D31" s="119">
        <v>4.4999999999999998E-2</v>
      </c>
      <c r="E31" s="117">
        <f>D31*$E$66</f>
        <v>0</v>
      </c>
    </row>
    <row r="32" spans="1:5" ht="16.5">
      <c r="A32" s="7"/>
      <c r="B32" s="92"/>
      <c r="C32" s="13" t="s">
        <v>42</v>
      </c>
      <c r="D32" s="95"/>
      <c r="E32" s="115"/>
    </row>
    <row r="33" spans="1:5" ht="16.5">
      <c r="A33" s="7"/>
      <c r="B33" s="101"/>
      <c r="C33" s="13" t="s">
        <v>43</v>
      </c>
      <c r="D33" s="120"/>
      <c r="E33" s="118"/>
    </row>
    <row r="34" spans="1:5" ht="16.5">
      <c r="A34" s="7"/>
      <c r="B34" s="91" t="s">
        <v>44</v>
      </c>
      <c r="C34" s="13" t="s">
        <v>45</v>
      </c>
      <c r="D34" s="94">
        <v>3.2000000000000001E-2</v>
      </c>
      <c r="E34" s="114">
        <f>D34*$E$66</f>
        <v>0</v>
      </c>
    </row>
    <row r="35" spans="1:5" ht="16.5">
      <c r="A35" s="7"/>
      <c r="B35" s="92"/>
      <c r="C35" s="13" t="s">
        <v>46</v>
      </c>
      <c r="D35" s="95"/>
      <c r="E35" s="115"/>
    </row>
    <row r="36" spans="1:5" ht="16.5">
      <c r="A36" s="7"/>
      <c r="B36" s="92"/>
      <c r="C36" s="13" t="s">
        <v>47</v>
      </c>
      <c r="D36" s="95"/>
      <c r="E36" s="115"/>
    </row>
    <row r="37" spans="1:5" ht="16.5">
      <c r="A37" s="7"/>
      <c r="B37" s="101"/>
      <c r="C37" s="13" t="s">
        <v>48</v>
      </c>
      <c r="D37" s="120"/>
      <c r="E37" s="118"/>
    </row>
    <row r="38" spans="1:5" ht="16.5">
      <c r="A38" s="7"/>
      <c r="B38" s="67" t="s">
        <v>49</v>
      </c>
      <c r="C38" s="13" t="s">
        <v>50</v>
      </c>
      <c r="D38" s="60">
        <v>2.7E-2</v>
      </c>
      <c r="E38" s="9">
        <f>D38*$E$66</f>
        <v>0</v>
      </c>
    </row>
    <row r="39" spans="1:5" ht="16.5">
      <c r="A39" s="7"/>
      <c r="B39" s="67" t="s">
        <v>51</v>
      </c>
      <c r="C39" s="14" t="s">
        <v>52</v>
      </c>
      <c r="D39" s="60">
        <v>3.2000000000000001E-2</v>
      </c>
      <c r="E39" s="9">
        <f>D39*$E$66</f>
        <v>0</v>
      </c>
    </row>
    <row r="40" spans="1:5" ht="16.5">
      <c r="A40" s="7"/>
      <c r="B40" s="91" t="s">
        <v>53</v>
      </c>
      <c r="C40" s="15" t="s">
        <v>54</v>
      </c>
      <c r="D40" s="94">
        <v>1.2E-2</v>
      </c>
      <c r="E40" s="114">
        <f>D40*$E$66</f>
        <v>0</v>
      </c>
    </row>
    <row r="41" spans="1:5" ht="25.5">
      <c r="A41" s="7"/>
      <c r="B41" s="92"/>
      <c r="C41" s="15" t="s">
        <v>55</v>
      </c>
      <c r="D41" s="95"/>
      <c r="E41" s="115"/>
    </row>
    <row r="42" spans="1:5" ht="16.5">
      <c r="A42" s="7"/>
      <c r="B42" s="92"/>
      <c r="C42" s="15" t="s">
        <v>56</v>
      </c>
      <c r="D42" s="95"/>
      <c r="E42" s="115"/>
    </row>
    <row r="43" spans="1:5" ht="17.25" thickBot="1">
      <c r="A43" s="7"/>
      <c r="B43" s="93"/>
      <c r="C43" s="84" t="s">
        <v>38</v>
      </c>
      <c r="D43" s="96"/>
      <c r="E43" s="116"/>
    </row>
    <row r="44" spans="1:5" ht="17.25" thickBot="1">
      <c r="A44" s="7"/>
      <c r="B44" s="97" t="s">
        <v>57</v>
      </c>
      <c r="C44" s="98"/>
      <c r="D44" s="98"/>
      <c r="E44" s="99"/>
    </row>
    <row r="45" spans="1:5" ht="16.5">
      <c r="A45" s="7"/>
      <c r="B45" s="100" t="s">
        <v>58</v>
      </c>
      <c r="C45" s="79" t="s">
        <v>43</v>
      </c>
      <c r="D45" s="102">
        <v>4.1000000000000002E-2</v>
      </c>
      <c r="E45" s="117">
        <f>D45*$E$66</f>
        <v>0</v>
      </c>
    </row>
    <row r="46" spans="1:5" ht="16.5">
      <c r="A46" s="7"/>
      <c r="B46" s="92"/>
      <c r="C46" s="8" t="s">
        <v>45</v>
      </c>
      <c r="D46" s="103"/>
      <c r="E46" s="115"/>
    </row>
    <row r="47" spans="1:5" ht="16.5">
      <c r="A47" s="7"/>
      <c r="B47" s="101"/>
      <c r="C47" s="8" t="s">
        <v>46</v>
      </c>
      <c r="D47" s="103"/>
      <c r="E47" s="118"/>
    </row>
    <row r="48" spans="1:5" ht="16.5">
      <c r="A48" s="7"/>
      <c r="B48" s="67" t="s">
        <v>59</v>
      </c>
      <c r="C48" s="8" t="s">
        <v>47</v>
      </c>
      <c r="D48" s="60">
        <v>3.2000000000000001E-2</v>
      </c>
      <c r="E48" s="9">
        <f t="shared" ref="E48:E53" si="0">D48*$E$66</f>
        <v>0</v>
      </c>
    </row>
    <row r="49" spans="1:5" ht="16.5">
      <c r="A49" s="7"/>
      <c r="B49" s="63" t="s">
        <v>60</v>
      </c>
      <c r="C49" s="10" t="s">
        <v>61</v>
      </c>
      <c r="D49" s="61">
        <v>7.6999999999999999E-2</v>
      </c>
      <c r="E49" s="62">
        <f t="shared" si="0"/>
        <v>0</v>
      </c>
    </row>
    <row r="50" spans="1:5" ht="16.5">
      <c r="A50" s="7"/>
      <c r="B50" s="67" t="s">
        <v>62</v>
      </c>
      <c r="C50" s="8" t="s">
        <v>63</v>
      </c>
      <c r="D50" s="60">
        <v>1.7999999999999999E-2</v>
      </c>
      <c r="E50" s="9">
        <f t="shared" si="0"/>
        <v>0</v>
      </c>
    </row>
    <row r="51" spans="1:5" ht="16.5">
      <c r="A51" s="7"/>
      <c r="B51" s="67" t="s">
        <v>64</v>
      </c>
      <c r="C51" s="8" t="s">
        <v>65</v>
      </c>
      <c r="D51" s="60">
        <v>2.1000000000000001E-2</v>
      </c>
      <c r="E51" s="9">
        <f t="shared" si="0"/>
        <v>0</v>
      </c>
    </row>
    <row r="52" spans="1:5" ht="25.5">
      <c r="A52" s="7"/>
      <c r="B52" s="67" t="s">
        <v>66</v>
      </c>
      <c r="C52" s="8" t="s">
        <v>67</v>
      </c>
      <c r="D52" s="60">
        <v>3.5999999999999997E-2</v>
      </c>
      <c r="E52" s="9">
        <f t="shared" si="0"/>
        <v>0</v>
      </c>
    </row>
    <row r="53" spans="1:5" ht="25.5">
      <c r="A53" s="7"/>
      <c r="B53" s="104" t="s">
        <v>68</v>
      </c>
      <c r="C53" s="8" t="s">
        <v>69</v>
      </c>
      <c r="D53" s="103">
        <v>0.02</v>
      </c>
      <c r="E53" s="114">
        <f t="shared" si="0"/>
        <v>0</v>
      </c>
    </row>
    <row r="54" spans="1:5" ht="16.5">
      <c r="A54" s="7"/>
      <c r="B54" s="105"/>
      <c r="C54" s="8" t="s">
        <v>70</v>
      </c>
      <c r="D54" s="103"/>
      <c r="E54" s="118"/>
    </row>
    <row r="55" spans="1:5" ht="25.5">
      <c r="A55" s="7"/>
      <c r="B55" s="104" t="s">
        <v>71</v>
      </c>
      <c r="C55" s="8" t="s">
        <v>72</v>
      </c>
      <c r="D55" s="103">
        <v>3.7999999999999999E-2</v>
      </c>
      <c r="E55" s="114">
        <f>D55*$E$66</f>
        <v>0</v>
      </c>
    </row>
    <row r="56" spans="1:5" ht="17.25" thickBot="1">
      <c r="A56" s="7"/>
      <c r="B56" s="106"/>
      <c r="C56" s="80" t="s">
        <v>38</v>
      </c>
      <c r="D56" s="107"/>
      <c r="E56" s="116"/>
    </row>
    <row r="57" spans="1:5" ht="17.25" thickBot="1">
      <c r="A57" s="16"/>
      <c r="B57" s="108" t="s">
        <v>73</v>
      </c>
      <c r="C57" s="109"/>
      <c r="D57" s="109"/>
      <c r="E57" s="110"/>
    </row>
    <row r="58" spans="1:5" ht="17.25" thickBot="1">
      <c r="A58" s="16"/>
      <c r="B58" s="59" t="s">
        <v>74</v>
      </c>
      <c r="C58" s="17" t="s">
        <v>75</v>
      </c>
      <c r="D58" s="65">
        <v>3.1E-2</v>
      </c>
      <c r="E58" s="62">
        <f>D58*$E$66</f>
        <v>0</v>
      </c>
    </row>
    <row r="59" spans="1:5" ht="17.25" thickBot="1">
      <c r="A59" s="16"/>
      <c r="B59" s="111" t="s">
        <v>76</v>
      </c>
      <c r="C59" s="112"/>
      <c r="D59" s="112"/>
      <c r="E59" s="113"/>
    </row>
    <row r="60" spans="1:5" ht="26.25" thickBot="1">
      <c r="A60" s="16"/>
      <c r="B60" s="59" t="s">
        <v>77</v>
      </c>
      <c r="C60" s="17" t="s">
        <v>78</v>
      </c>
      <c r="D60" s="65">
        <v>4.7E-2</v>
      </c>
      <c r="E60" s="62">
        <f>D60*$E$66</f>
        <v>0</v>
      </c>
    </row>
    <row r="61" spans="1:5" ht="17.25" thickBot="1">
      <c r="A61" s="16"/>
      <c r="B61" s="121" t="s">
        <v>79</v>
      </c>
      <c r="C61" s="122"/>
      <c r="D61" s="122"/>
      <c r="E61" s="123"/>
    </row>
    <row r="62" spans="1:5" ht="17.25" thickBot="1">
      <c r="A62" s="16"/>
      <c r="B62" s="64" t="s">
        <v>80</v>
      </c>
      <c r="C62" s="18" t="s">
        <v>81</v>
      </c>
      <c r="D62" s="65">
        <v>3.7999999999999999E-2</v>
      </c>
      <c r="E62" s="62">
        <f>D62*$E$66</f>
        <v>0</v>
      </c>
    </row>
    <row r="63" spans="1:5" ht="17.25" thickBot="1">
      <c r="A63" s="16"/>
      <c r="B63" s="88" t="s">
        <v>82</v>
      </c>
      <c r="C63" s="89"/>
      <c r="D63" s="89"/>
      <c r="E63" s="90"/>
    </row>
    <row r="64" spans="1:5" ht="16.5">
      <c r="A64" s="16"/>
      <c r="B64" s="19" t="s">
        <v>83</v>
      </c>
      <c r="C64" s="20" t="s">
        <v>84</v>
      </c>
      <c r="D64" s="21">
        <v>4.0000000000000001E-3</v>
      </c>
      <c r="E64" s="66">
        <f>D64*$E$66</f>
        <v>0</v>
      </c>
    </row>
    <row r="65" spans="1:5" ht="17.25" thickBot="1">
      <c r="A65" s="16"/>
      <c r="B65" s="22" t="s">
        <v>85</v>
      </c>
      <c r="C65" s="23" t="s">
        <v>110</v>
      </c>
      <c r="D65" s="24">
        <v>0.1</v>
      </c>
      <c r="E65" s="25">
        <f>D65*$E$66</f>
        <v>0</v>
      </c>
    </row>
    <row r="66" spans="1:5" ht="17.25" thickBot="1">
      <c r="A66" s="16"/>
      <c r="B66" s="33"/>
      <c r="C66" s="26" t="s">
        <v>86</v>
      </c>
      <c r="D66" s="27">
        <f>D11+D15+D21+D23+D24+D26+D31+D34+D38+D39+D40+D45+SUM(D48:D56)+D58+D60+D62+D64+D65</f>
        <v>1.0000000000000002</v>
      </c>
      <c r="E66" s="50"/>
    </row>
    <row r="67" spans="1:5" ht="17.25" thickBot="1">
      <c r="A67" s="16"/>
      <c r="C67" s="28" t="s">
        <v>87</v>
      </c>
      <c r="D67" s="29">
        <v>0.23</v>
      </c>
      <c r="E67" s="51">
        <f>E66*0.23</f>
        <v>0</v>
      </c>
    </row>
    <row r="68" spans="1:5" ht="17.25" thickBot="1">
      <c r="A68" s="16"/>
      <c r="C68" s="28" t="s">
        <v>88</v>
      </c>
      <c r="D68" s="28"/>
      <c r="E68" s="52">
        <f>E66+E67</f>
        <v>0</v>
      </c>
    </row>
    <row r="69" spans="1:5" ht="16.5">
      <c r="A69" s="16"/>
      <c r="B69" s="30"/>
      <c r="C69" s="31"/>
      <c r="D69" s="31"/>
      <c r="E69" s="32"/>
    </row>
    <row r="70" spans="1:5" ht="18">
      <c r="A70" s="7"/>
      <c r="B70" s="33"/>
      <c r="C70" s="34"/>
      <c r="D70" s="34"/>
      <c r="E70" s="35"/>
    </row>
    <row r="71" spans="1:5" ht="18">
      <c r="A71" s="1"/>
      <c r="B71" s="33"/>
      <c r="C71" s="36" t="s">
        <v>89</v>
      </c>
      <c r="D71" s="34"/>
      <c r="E71" s="35"/>
    </row>
    <row r="72" spans="1:5" ht="15.75">
      <c r="D72" s="34"/>
    </row>
    <row r="73" spans="1:5" ht="40.5" customHeight="1">
      <c r="C73" s="133" t="s">
        <v>109</v>
      </c>
      <c r="D73" s="133"/>
      <c r="E73" s="133"/>
    </row>
    <row r="74" spans="1:5" ht="15.75">
      <c r="D74" s="34"/>
    </row>
    <row r="75" spans="1:5">
      <c r="D75" s="36"/>
    </row>
  </sheetData>
  <mergeCells count="51">
    <mergeCell ref="B1:E3"/>
    <mergeCell ref="B4:C4"/>
    <mergeCell ref="B5:C5"/>
    <mergeCell ref="B6:C6"/>
    <mergeCell ref="B7:C7"/>
    <mergeCell ref="D21:D22"/>
    <mergeCell ref="B26:B29"/>
    <mergeCell ref="D26:D29"/>
    <mergeCell ref="C73:E73"/>
    <mergeCell ref="C8:C9"/>
    <mergeCell ref="D8:D9"/>
    <mergeCell ref="E8:E9"/>
    <mergeCell ref="B25:E25"/>
    <mergeCell ref="B10:E10"/>
    <mergeCell ref="B11:B12"/>
    <mergeCell ref="D11:D12"/>
    <mergeCell ref="B13:E13"/>
    <mergeCell ref="B14:E14"/>
    <mergeCell ref="B15:B19"/>
    <mergeCell ref="B30:E30"/>
    <mergeCell ref="B31:B33"/>
    <mergeCell ref="D31:D33"/>
    <mergeCell ref="B61:E61"/>
    <mergeCell ref="B8:B9"/>
    <mergeCell ref="B34:B37"/>
    <mergeCell ref="D34:D37"/>
    <mergeCell ref="E15:E19"/>
    <mergeCell ref="E21:E22"/>
    <mergeCell ref="E26:E29"/>
    <mergeCell ref="E31:E33"/>
    <mergeCell ref="E34:E37"/>
    <mergeCell ref="E11:E12"/>
    <mergeCell ref="D15:D19"/>
    <mergeCell ref="B20:E20"/>
    <mergeCell ref="B21:B22"/>
    <mergeCell ref="B63:E63"/>
    <mergeCell ref="B40:B43"/>
    <mergeCell ref="D40:D43"/>
    <mergeCell ref="B44:E44"/>
    <mergeCell ref="B45:B47"/>
    <mergeCell ref="D45:D47"/>
    <mergeCell ref="B53:B54"/>
    <mergeCell ref="D53:D54"/>
    <mergeCell ref="B55:B56"/>
    <mergeCell ref="D55:D56"/>
    <mergeCell ref="B57:E57"/>
    <mergeCell ref="B59:E59"/>
    <mergeCell ref="E40:E43"/>
    <mergeCell ref="E45:E47"/>
    <mergeCell ref="E53:E54"/>
    <mergeCell ref="E55:E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25FE-C1C1-4050-AFA5-62FABDC1F481}">
  <dimension ref="B2:G43"/>
  <sheetViews>
    <sheetView topLeftCell="A15" zoomScale="115" zoomScaleNormal="115" workbookViewId="0">
      <selection activeCell="C24" sqref="C24"/>
    </sheetView>
  </sheetViews>
  <sheetFormatPr defaultRowHeight="15"/>
  <cols>
    <col min="2" max="2" width="10.140625" customWidth="1"/>
    <col min="3" max="3" width="56.42578125" customWidth="1"/>
    <col min="4" max="4" width="27.85546875" customWidth="1"/>
    <col min="5" max="5" width="39.28515625" customWidth="1"/>
    <col min="6" max="6" width="47.85546875" customWidth="1"/>
    <col min="7" max="7" width="24.85546875" style="53" customWidth="1"/>
  </cols>
  <sheetData>
    <row r="2" spans="2:6" ht="15.75" thickBot="1"/>
    <row r="3" spans="2:6">
      <c r="B3" s="140" t="s">
        <v>90</v>
      </c>
      <c r="C3" s="141"/>
      <c r="D3" s="141"/>
      <c r="E3" s="142"/>
    </row>
    <row r="4" spans="2:6">
      <c r="B4" s="143"/>
      <c r="C4" s="144"/>
      <c r="D4" s="144"/>
      <c r="E4" s="145"/>
    </row>
    <row r="5" spans="2:6">
      <c r="B5" s="146"/>
      <c r="C5" s="147"/>
      <c r="D5" s="147"/>
      <c r="E5" s="148"/>
    </row>
    <row r="6" spans="2:6" ht="49.5">
      <c r="B6" s="149" t="s">
        <v>1</v>
      </c>
      <c r="C6" s="150"/>
      <c r="D6" s="2"/>
      <c r="E6" s="3" t="s">
        <v>2</v>
      </c>
    </row>
    <row r="7" spans="2:6" ht="16.5">
      <c r="B7" s="149" t="s">
        <v>3</v>
      </c>
      <c r="C7" s="150"/>
      <c r="D7" s="2"/>
      <c r="E7" s="3" t="s">
        <v>4</v>
      </c>
    </row>
    <row r="8" spans="2:6" ht="33">
      <c r="B8" s="151" t="s">
        <v>5</v>
      </c>
      <c r="C8" s="152"/>
      <c r="D8" s="4"/>
      <c r="E8" s="3" t="s">
        <v>6</v>
      </c>
    </row>
    <row r="9" spans="2:6" ht="50.25" thickBot="1">
      <c r="B9" s="153" t="s">
        <v>7</v>
      </c>
      <c r="C9" s="154"/>
      <c r="D9" s="5"/>
      <c r="E9" s="6" t="s">
        <v>8</v>
      </c>
    </row>
    <row r="10" spans="2:6">
      <c r="B10" s="124" t="s">
        <v>91</v>
      </c>
      <c r="C10" s="134" t="s">
        <v>10</v>
      </c>
      <c r="D10" s="136" t="s">
        <v>11</v>
      </c>
      <c r="E10" s="138" t="s">
        <v>12</v>
      </c>
    </row>
    <row r="11" spans="2:6" ht="15.75" thickBot="1">
      <c r="B11" s="125"/>
      <c r="C11" s="135"/>
      <c r="D11" s="137"/>
      <c r="E11" s="139"/>
    </row>
    <row r="12" spans="2:6" ht="15.75" thickBot="1">
      <c r="B12" s="181" t="s">
        <v>92</v>
      </c>
      <c r="C12" s="182"/>
      <c r="D12" s="182"/>
      <c r="E12" s="183"/>
    </row>
    <row r="13" spans="2:6" ht="15.75" thickBot="1">
      <c r="B13" s="184" t="s">
        <v>73</v>
      </c>
      <c r="C13" s="185"/>
      <c r="D13" s="185"/>
      <c r="E13" s="186"/>
    </row>
    <row r="14" spans="2:6">
      <c r="B14" s="187" t="s">
        <v>14</v>
      </c>
      <c r="C14" s="77" t="s">
        <v>43</v>
      </c>
      <c r="D14" s="188">
        <v>0.192</v>
      </c>
      <c r="E14" s="167">
        <f>D14*$E$37</f>
        <v>0</v>
      </c>
      <c r="F14" s="53"/>
    </row>
    <row r="15" spans="2:6">
      <c r="B15" s="175"/>
      <c r="C15" s="39" t="s">
        <v>45</v>
      </c>
      <c r="D15" s="189"/>
      <c r="E15" s="168"/>
    </row>
    <row r="16" spans="2:6">
      <c r="B16" s="175"/>
      <c r="C16" s="39" t="s">
        <v>46</v>
      </c>
      <c r="D16" s="189"/>
      <c r="E16" s="168"/>
    </row>
    <row r="17" spans="2:6">
      <c r="B17" s="175"/>
      <c r="C17" s="39" t="s">
        <v>47</v>
      </c>
      <c r="D17" s="190"/>
      <c r="E17" s="169"/>
    </row>
    <row r="18" spans="2:6">
      <c r="B18" s="175" t="s">
        <v>19</v>
      </c>
      <c r="C18" s="41" t="s">
        <v>61</v>
      </c>
      <c r="D18" s="177">
        <v>0.20899999999999999</v>
      </c>
      <c r="E18" s="170">
        <f>D18*$E$37</f>
        <v>0</v>
      </c>
      <c r="F18" s="53"/>
    </row>
    <row r="19" spans="2:6">
      <c r="B19" s="175"/>
      <c r="C19" s="41" t="s">
        <v>63</v>
      </c>
      <c r="D19" s="177"/>
      <c r="E19" s="168"/>
    </row>
    <row r="20" spans="2:6">
      <c r="B20" s="175"/>
      <c r="C20" s="41" t="s">
        <v>70</v>
      </c>
      <c r="D20" s="177"/>
      <c r="E20" s="169"/>
    </row>
    <row r="21" spans="2:6" ht="38.25">
      <c r="B21" s="175" t="s">
        <v>26</v>
      </c>
      <c r="C21" s="41" t="s">
        <v>67</v>
      </c>
      <c r="D21" s="177">
        <v>0.18099999999999999</v>
      </c>
      <c r="E21" s="170">
        <f>D21*$E$37</f>
        <v>0</v>
      </c>
      <c r="F21" s="53"/>
    </row>
    <row r="22" spans="2:6" ht="25.5">
      <c r="B22" s="175"/>
      <c r="C22" s="41" t="s">
        <v>93</v>
      </c>
      <c r="D22" s="177"/>
      <c r="E22" s="168"/>
    </row>
    <row r="23" spans="2:6">
      <c r="B23" s="175"/>
      <c r="C23" s="41" t="s">
        <v>56</v>
      </c>
      <c r="D23" s="177"/>
      <c r="E23" s="168"/>
    </row>
    <row r="24" spans="2:6" ht="15.75" thickBot="1">
      <c r="B24" s="176"/>
      <c r="C24" s="42" t="s">
        <v>38</v>
      </c>
      <c r="D24" s="178"/>
      <c r="E24" s="171"/>
    </row>
    <row r="25" spans="2:6" ht="15.75" thickBot="1">
      <c r="B25" s="111"/>
      <c r="C25" s="112"/>
      <c r="D25" s="112"/>
      <c r="E25" s="113"/>
    </row>
    <row r="26" spans="2:6" ht="26.25" thickBot="1">
      <c r="B26" s="43" t="s">
        <v>29</v>
      </c>
      <c r="C26" s="44" t="s">
        <v>94</v>
      </c>
      <c r="D26" s="74">
        <v>0.03</v>
      </c>
      <c r="E26" s="69">
        <f>D26*$E$37</f>
        <v>0</v>
      </c>
      <c r="F26" s="54"/>
    </row>
    <row r="27" spans="2:6" ht="15.75" thickBot="1">
      <c r="B27" s="111" t="s">
        <v>95</v>
      </c>
      <c r="C27" s="112"/>
      <c r="D27" s="112"/>
      <c r="E27" s="113"/>
    </row>
    <row r="28" spans="2:6">
      <c r="B28" s="73" t="s">
        <v>31</v>
      </c>
      <c r="C28" s="45" t="s">
        <v>96</v>
      </c>
      <c r="D28" s="75">
        <v>6.6000000000000003E-2</v>
      </c>
      <c r="E28" s="69">
        <f>D28*$E$37</f>
        <v>0</v>
      </c>
      <c r="F28" s="54"/>
    </row>
    <row r="29" spans="2:6" ht="38.25">
      <c r="B29" s="179" t="s">
        <v>34</v>
      </c>
      <c r="C29" s="41" t="s">
        <v>97</v>
      </c>
      <c r="D29" s="177">
        <v>0.183</v>
      </c>
      <c r="E29" s="170">
        <f>D29*$E$37</f>
        <v>0</v>
      </c>
      <c r="F29" s="53"/>
    </row>
    <row r="30" spans="2:6">
      <c r="B30" s="179"/>
      <c r="C30" s="41" t="s">
        <v>98</v>
      </c>
      <c r="D30" s="177"/>
      <c r="E30" s="168"/>
    </row>
    <row r="31" spans="2:6">
      <c r="B31" s="179"/>
      <c r="C31" s="41" t="s">
        <v>99</v>
      </c>
      <c r="D31" s="177"/>
      <c r="E31" s="168"/>
    </row>
    <row r="32" spans="2:6" ht="15.75" thickBot="1">
      <c r="B32" s="180"/>
      <c r="C32" s="42" t="s">
        <v>100</v>
      </c>
      <c r="D32" s="178"/>
      <c r="E32" s="171"/>
    </row>
    <row r="33" spans="2:6" ht="15.75" thickBot="1">
      <c r="B33" s="172" t="s">
        <v>101</v>
      </c>
      <c r="C33" s="173"/>
      <c r="D33" s="173"/>
      <c r="E33" s="174"/>
    </row>
    <row r="34" spans="2:6" ht="15.75" thickBot="1">
      <c r="B34" s="46" t="s">
        <v>40</v>
      </c>
      <c r="C34" s="44" t="s">
        <v>102</v>
      </c>
      <c r="D34" s="74">
        <v>3.9E-2</v>
      </c>
      <c r="E34" s="69">
        <f>D34*$E$37</f>
        <v>0</v>
      </c>
      <c r="F34" s="54"/>
    </row>
    <row r="35" spans="2:6" ht="15.75" thickBot="1">
      <c r="B35" s="121" t="s">
        <v>82</v>
      </c>
      <c r="C35" s="122"/>
      <c r="D35" s="122"/>
      <c r="E35" s="123"/>
    </row>
    <row r="36" spans="2:6" ht="15.75" thickBot="1">
      <c r="B36" s="47" t="s">
        <v>44</v>
      </c>
      <c r="C36" s="48" t="s">
        <v>111</v>
      </c>
      <c r="D36" s="49">
        <v>0.1</v>
      </c>
      <c r="E36" s="70">
        <f>D36*$E$37</f>
        <v>0</v>
      </c>
    </row>
    <row r="37" spans="2:6" ht="16.5" thickBot="1">
      <c r="C37" s="26" t="s">
        <v>86</v>
      </c>
      <c r="D37" s="27">
        <f>SUM(D14:D24)+D26+D28+D29+D36+D34</f>
        <v>1.0000000000000002</v>
      </c>
      <c r="E37" s="50">
        <v>0</v>
      </c>
      <c r="F37" s="53"/>
    </row>
    <row r="38" spans="2:6" ht="16.5" thickBot="1">
      <c r="C38" s="28" t="s">
        <v>87</v>
      </c>
      <c r="D38" s="29">
        <v>0.23</v>
      </c>
      <c r="E38" s="51">
        <f>E37*0.23</f>
        <v>0</v>
      </c>
    </row>
    <row r="39" spans="2:6" ht="16.5" thickBot="1">
      <c r="C39" s="28" t="s">
        <v>88</v>
      </c>
      <c r="D39" s="28"/>
      <c r="E39" s="52">
        <f>E37+E38</f>
        <v>0</v>
      </c>
    </row>
    <row r="41" spans="2:6">
      <c r="C41" s="36" t="s">
        <v>89</v>
      </c>
    </row>
    <row r="43" spans="2:6" ht="48" customHeight="1">
      <c r="C43" s="133" t="s">
        <v>109</v>
      </c>
      <c r="D43" s="133"/>
      <c r="E43" s="133"/>
    </row>
  </sheetData>
  <mergeCells count="28">
    <mergeCell ref="C43:E43"/>
    <mergeCell ref="C10:C11"/>
    <mergeCell ref="D10:D11"/>
    <mergeCell ref="E10:E11"/>
    <mergeCell ref="B3:E5"/>
    <mergeCell ref="B6:C6"/>
    <mergeCell ref="B7:C7"/>
    <mergeCell ref="B8:C8"/>
    <mergeCell ref="B9:C9"/>
    <mergeCell ref="B10:B11"/>
    <mergeCell ref="B12:E12"/>
    <mergeCell ref="B13:E13"/>
    <mergeCell ref="B14:B17"/>
    <mergeCell ref="D14:D17"/>
    <mergeCell ref="B18:B20"/>
    <mergeCell ref="D18:D20"/>
    <mergeCell ref="B35:E35"/>
    <mergeCell ref="B21:B24"/>
    <mergeCell ref="D21:D24"/>
    <mergeCell ref="B25:E25"/>
    <mergeCell ref="B27:E27"/>
    <mergeCell ref="B29:B32"/>
    <mergeCell ref="D29:D32"/>
    <mergeCell ref="E14:E17"/>
    <mergeCell ref="E18:E20"/>
    <mergeCell ref="E21:E24"/>
    <mergeCell ref="E29:E32"/>
    <mergeCell ref="B33:E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DFFE-BBAD-4D3B-B385-2B74C89B1D70}">
  <dimension ref="B1:H35"/>
  <sheetViews>
    <sheetView workbookViewId="0">
      <selection activeCell="E14" sqref="E14:E15"/>
    </sheetView>
  </sheetViews>
  <sheetFormatPr defaultRowHeight="15"/>
  <cols>
    <col min="2" max="2" width="15.140625" customWidth="1"/>
    <col min="3" max="3" width="44" customWidth="1"/>
    <col min="4" max="4" width="20.85546875" customWidth="1"/>
    <col min="5" max="5" width="35.5703125" customWidth="1"/>
    <col min="8" max="8" width="15" bestFit="1" customWidth="1"/>
  </cols>
  <sheetData>
    <row r="1" spans="2:5">
      <c r="B1" s="140" t="s">
        <v>90</v>
      </c>
      <c r="C1" s="141"/>
      <c r="D1" s="141"/>
      <c r="E1" s="142"/>
    </row>
    <row r="2" spans="2:5">
      <c r="B2" s="143"/>
      <c r="C2" s="144"/>
      <c r="D2" s="144"/>
      <c r="E2" s="145"/>
    </row>
    <row r="3" spans="2:5">
      <c r="B3" s="146"/>
      <c r="C3" s="147"/>
      <c r="D3" s="147"/>
      <c r="E3" s="148"/>
    </row>
    <row r="4" spans="2:5" ht="66">
      <c r="B4" s="149" t="s">
        <v>1</v>
      </c>
      <c r="C4" s="150"/>
      <c r="D4" s="2"/>
      <c r="E4" s="3" t="s">
        <v>2</v>
      </c>
    </row>
    <row r="5" spans="2:5" ht="16.5">
      <c r="B5" s="149" t="s">
        <v>3</v>
      </c>
      <c r="C5" s="150"/>
      <c r="D5" s="2"/>
      <c r="E5" s="3" t="s">
        <v>4</v>
      </c>
    </row>
    <row r="6" spans="2:5" ht="33">
      <c r="B6" s="151" t="s">
        <v>5</v>
      </c>
      <c r="C6" s="152"/>
      <c r="D6" s="4"/>
      <c r="E6" s="3" t="s">
        <v>6</v>
      </c>
    </row>
    <row r="7" spans="2:5" ht="66.75" thickBot="1">
      <c r="B7" s="153" t="s">
        <v>7</v>
      </c>
      <c r="C7" s="154"/>
      <c r="D7" s="5"/>
      <c r="E7" s="6" t="s">
        <v>8</v>
      </c>
    </row>
    <row r="8" spans="2:5">
      <c r="B8" s="124" t="s">
        <v>91</v>
      </c>
      <c r="C8" s="134" t="s">
        <v>10</v>
      </c>
      <c r="D8" s="136" t="s">
        <v>11</v>
      </c>
      <c r="E8" s="138" t="s">
        <v>12</v>
      </c>
    </row>
    <row r="9" spans="2:5" ht="15.75" thickBot="1">
      <c r="B9" s="125"/>
      <c r="C9" s="135"/>
      <c r="D9" s="137"/>
      <c r="E9" s="139"/>
    </row>
    <row r="10" spans="2:5" ht="15.75" thickBot="1">
      <c r="B10" s="181" t="s">
        <v>103</v>
      </c>
      <c r="C10" s="182"/>
      <c r="D10" s="182"/>
      <c r="E10" s="183"/>
    </row>
    <row r="11" spans="2:5" ht="15.75" thickBot="1">
      <c r="B11" s="111" t="s">
        <v>104</v>
      </c>
      <c r="C11" s="112"/>
      <c r="D11" s="112"/>
      <c r="E11" s="113"/>
    </row>
    <row r="12" spans="2:5" ht="15.75" thickBot="1">
      <c r="B12" s="43" t="s">
        <v>14</v>
      </c>
      <c r="C12" s="44" t="s">
        <v>105</v>
      </c>
      <c r="D12" s="74">
        <v>4.4999999999999998E-2</v>
      </c>
      <c r="E12" s="68">
        <f>D12*$E$27</f>
        <v>0</v>
      </c>
    </row>
    <row r="13" spans="2:5" ht="15.75" thickBot="1">
      <c r="B13" s="111" t="s">
        <v>76</v>
      </c>
      <c r="C13" s="112"/>
      <c r="D13" s="112"/>
      <c r="E13" s="113"/>
    </row>
    <row r="14" spans="2:5" ht="25.5">
      <c r="B14" s="191" t="s">
        <v>19</v>
      </c>
      <c r="C14" s="45" t="s">
        <v>106</v>
      </c>
      <c r="D14" s="190">
        <v>0.13600000000000001</v>
      </c>
      <c r="E14" s="167">
        <f>D14*$E$27</f>
        <v>0</v>
      </c>
    </row>
    <row r="15" spans="2:5">
      <c r="B15" s="179"/>
      <c r="C15" s="41" t="s">
        <v>47</v>
      </c>
      <c r="D15" s="177"/>
      <c r="E15" s="169"/>
    </row>
    <row r="16" spans="2:5" ht="25.5">
      <c r="B16" s="71" t="s">
        <v>26</v>
      </c>
      <c r="C16" s="41" t="s">
        <v>61</v>
      </c>
      <c r="D16" s="72">
        <v>0.18</v>
      </c>
      <c r="E16" s="40">
        <f>D16*$E$27</f>
        <v>0</v>
      </c>
    </row>
    <row r="17" spans="2:8">
      <c r="B17" s="71" t="s">
        <v>29</v>
      </c>
      <c r="C17" s="41" t="s">
        <v>63</v>
      </c>
      <c r="D17" s="72">
        <v>0.106</v>
      </c>
      <c r="E17" s="40">
        <f>D17*$E$27</f>
        <v>0</v>
      </c>
    </row>
    <row r="18" spans="2:8" ht="38.25">
      <c r="B18" s="71" t="s">
        <v>31</v>
      </c>
      <c r="C18" s="41" t="s">
        <v>67</v>
      </c>
      <c r="D18" s="72">
        <v>8.1000000000000003E-2</v>
      </c>
      <c r="E18" s="40">
        <f>D18*$E$27</f>
        <v>0</v>
      </c>
    </row>
    <row r="19" spans="2:8">
      <c r="B19" s="179" t="s">
        <v>34</v>
      </c>
      <c r="C19" s="41" t="s">
        <v>70</v>
      </c>
      <c r="D19" s="178">
        <v>0.14099999999999999</v>
      </c>
      <c r="E19" s="170">
        <f>D19*$E$27</f>
        <v>0</v>
      </c>
    </row>
    <row r="20" spans="2:8" ht="38.25">
      <c r="B20" s="179"/>
      <c r="C20" s="41" t="s">
        <v>107</v>
      </c>
      <c r="D20" s="190"/>
      <c r="E20" s="169"/>
    </row>
    <row r="21" spans="2:8">
      <c r="B21" s="179" t="s">
        <v>40</v>
      </c>
      <c r="C21" s="41" t="s">
        <v>56</v>
      </c>
      <c r="D21" s="178">
        <v>7.5999999999999998E-2</v>
      </c>
      <c r="E21" s="170">
        <f>D21*$E$27</f>
        <v>0</v>
      </c>
    </row>
    <row r="22" spans="2:8" ht="15.75" thickBot="1">
      <c r="B22" s="180"/>
      <c r="C22" s="42" t="s">
        <v>38</v>
      </c>
      <c r="D22" s="189"/>
      <c r="E22" s="169"/>
    </row>
    <row r="23" spans="2:8" ht="15.75" thickBot="1">
      <c r="B23" s="111" t="s">
        <v>79</v>
      </c>
      <c r="C23" s="112"/>
      <c r="D23" s="112"/>
      <c r="E23" s="113"/>
    </row>
    <row r="24" spans="2:8" ht="26.25" thickBot="1">
      <c r="B24" s="43" t="s">
        <v>44</v>
      </c>
      <c r="C24" s="55" t="s">
        <v>108</v>
      </c>
      <c r="D24" s="74">
        <v>0.13500000000000001</v>
      </c>
      <c r="E24" s="68">
        <f>D24*$E$27</f>
        <v>0</v>
      </c>
    </row>
    <row r="25" spans="2:8" ht="15.75" thickBot="1">
      <c r="B25" s="88" t="s">
        <v>82</v>
      </c>
      <c r="C25" s="89"/>
      <c r="D25" s="89"/>
      <c r="E25" s="90"/>
    </row>
    <row r="26" spans="2:8" ht="15.75" thickBot="1">
      <c r="B26" s="47" t="s">
        <v>49</v>
      </c>
      <c r="C26" s="48" t="s">
        <v>112</v>
      </c>
      <c r="D26" s="49">
        <v>0.1</v>
      </c>
      <c r="E26" s="76">
        <f>D26*$E$27</f>
        <v>0</v>
      </c>
    </row>
    <row r="27" spans="2:8" ht="16.5" thickBot="1">
      <c r="C27" s="56" t="s">
        <v>86</v>
      </c>
      <c r="D27" s="57">
        <f>D12+D14+D16+D17+D18+D19+D21+D24+D26</f>
        <v>0.99999999999999989</v>
      </c>
      <c r="E27" s="58"/>
      <c r="H27" s="53"/>
    </row>
    <row r="28" spans="2:8" ht="16.5" thickBot="1">
      <c r="C28" s="28" t="s">
        <v>87</v>
      </c>
      <c r="D28" s="29">
        <v>0.23</v>
      </c>
      <c r="E28" s="51">
        <f>E27*0.23</f>
        <v>0</v>
      </c>
    </row>
    <row r="29" spans="2:8" ht="16.5" thickBot="1">
      <c r="C29" s="28" t="s">
        <v>88</v>
      </c>
      <c r="D29" s="28"/>
      <c r="E29" s="52">
        <f>E27+E28</f>
        <v>0</v>
      </c>
    </row>
    <row r="32" spans="2:8">
      <c r="C32" s="36" t="s">
        <v>89</v>
      </c>
    </row>
    <row r="34" spans="3:5" ht="53.1" customHeight="1">
      <c r="C34" s="133" t="s">
        <v>109</v>
      </c>
      <c r="D34" s="133"/>
      <c r="E34" s="133"/>
    </row>
    <row r="35" spans="3:5">
      <c r="C35" s="78"/>
    </row>
  </sheetData>
  <mergeCells count="24">
    <mergeCell ref="B1:E3"/>
    <mergeCell ref="B4:C4"/>
    <mergeCell ref="B5:C5"/>
    <mergeCell ref="B6:C6"/>
    <mergeCell ref="B7:C7"/>
    <mergeCell ref="B25:E25"/>
    <mergeCell ref="B19:B20"/>
    <mergeCell ref="D19:D20"/>
    <mergeCell ref="C34:E34"/>
    <mergeCell ref="C8:C9"/>
    <mergeCell ref="D8:D9"/>
    <mergeCell ref="E8:E9"/>
    <mergeCell ref="B8:B9"/>
    <mergeCell ref="B10:E10"/>
    <mergeCell ref="B11:E11"/>
    <mergeCell ref="B13:E13"/>
    <mergeCell ref="B14:B15"/>
    <mergeCell ref="D14:D15"/>
    <mergeCell ref="B21:B22"/>
    <mergeCell ref="E14:E15"/>
    <mergeCell ref="E19:E20"/>
    <mergeCell ref="E21:E22"/>
    <mergeCell ref="D21:D22"/>
    <mergeCell ref="B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zakres podstawowy </vt:lpstr>
      <vt:lpstr>opcja 1</vt:lpstr>
      <vt:lpstr>opcja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Paluch</dc:creator>
  <cp:lastModifiedBy>Marzena Kaczmarek</cp:lastModifiedBy>
  <dcterms:created xsi:type="dcterms:W3CDTF">2022-04-05T13:26:44Z</dcterms:created>
  <dcterms:modified xsi:type="dcterms:W3CDTF">2022-04-11T07:47:42Z</dcterms:modified>
</cp:coreProperties>
</file>