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P:\ZAMÓWIENIA\PRZETARGI\BKP\2021_ZiW_rob bud_CENTRUM 2.3_i_2.4_AJK\14_Wyjasnienia zmiany 2 do SWZ\Zalaczniki do Wyjasnienia-zmian 2\"/>
    </mc:Choice>
  </mc:AlternateContent>
  <xr:revisionPtr revIDLastSave="0" documentId="13_ncr:1_{8B820096-FB37-4D6B-846F-A809DA7B5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.3 - ZTM_PODST" sheetId="1" r:id="rId1"/>
  </sheets>
  <definedNames>
    <definedName name="_xlnm.Print_Area" localSheetId="0">'TER.3 - ZTM_PODST'!$B$1:$J$104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9" i="1"/>
  <c r="G32" i="1"/>
  <c r="G7" i="1"/>
  <c r="H100" i="1" l="1"/>
  <c r="F100" i="1"/>
  <c r="G100" i="1" s="1"/>
  <c r="G104" i="1" s="1"/>
  <c r="I103" i="1"/>
  <c r="I102" i="1"/>
  <c r="I101" i="1"/>
  <c r="G103" i="1"/>
  <c r="J118" i="1"/>
  <c r="I100" i="1" l="1"/>
  <c r="G102" i="1"/>
  <c r="H49" i="1"/>
  <c r="I49" i="1" s="1"/>
  <c r="H64" i="1"/>
  <c r="I64" i="1" s="1"/>
  <c r="G101" i="1" l="1"/>
  <c r="F4" i="1"/>
  <c r="H32" i="1"/>
  <c r="I32" i="1" s="1"/>
  <c r="H7" i="1" l="1"/>
  <c r="H4" i="1" l="1"/>
  <c r="I7" i="1"/>
  <c r="I4" i="1" s="1"/>
</calcChain>
</file>

<file path=xl/sharedStrings.xml><?xml version="1.0" encoding="utf-8"?>
<sst xmlns="http://schemas.openxmlformats.org/spreadsheetml/2006/main" count="243" uniqueCount="78">
  <si>
    <t>jedn.</t>
  </si>
  <si>
    <t>m</t>
  </si>
  <si>
    <t>*</t>
  </si>
  <si>
    <t>szt.</t>
  </si>
  <si>
    <t>kpl.</t>
  </si>
  <si>
    <t>m2</t>
  </si>
  <si>
    <t xml:space="preserve">Krawężnik </t>
  </si>
  <si>
    <t>Nawierzchnia ostrzegawcza - dla osób niepełnosprawnych</t>
  </si>
  <si>
    <t>Oznakowanie poziome</t>
  </si>
  <si>
    <t>L.p.</t>
  </si>
  <si>
    <t>Krawężniki peronowe i przejściowe</t>
  </si>
  <si>
    <t>Demontaż, wywóz, utylizacja</t>
  </si>
  <si>
    <t xml:space="preserve">Szacunkowa 
przybliżona ilość prac </t>
  </si>
  <si>
    <t xml:space="preserve">Opis branży - scalona grupa robót </t>
  </si>
  <si>
    <t>Procentowa składowa rozliczeń częściowych [%]</t>
  </si>
  <si>
    <t>Minimalna jednostaka dla rozliczeń częściowych</t>
  </si>
  <si>
    <t>Procentowy udział branży w koszt.ach 
inwestycji [%]</t>
  </si>
  <si>
    <t xml:space="preserve">Branża torowa </t>
  </si>
  <si>
    <t>Tory  tramwajowe 2 - torowe</t>
  </si>
  <si>
    <t>Podbudowa zasadnicza toru  w postaci prefabykowanej żelbetowej płyty torowej o gr. 40 cm z uformowanymi kanałami szynowymi</t>
  </si>
  <si>
    <t>Wykonanie konstrukcji torowiska o następujacym przekroju:
- Podbudowa pomocnicza  z mieszanki niezwiązanej 0/31,5 mm, CBR&gt;60%, gr. 17 cm;  warstwa ochronna z mieszanki niezwiązanej 0/31,5 mm, CBR&gt;80%,  podbudowa z mieszanki związanej cementem(CBGM) C8/10 gr. 18 cm, mata wibroizolacyjna, folia izolacyjno-ochronna, warstwa odcinająca z geowłókniny separacyjnej</t>
  </si>
  <si>
    <t>Zabudowa torowiska - nawierzchnia z betonu klasy C35/45 o gr. 20 -40  cm, warstwa szczepna</t>
  </si>
  <si>
    <t xml:space="preserve">Nawierzchnia  jezdni  KR4 o przekroju:                                                                                                                             -Warstwa wiążąca/wyrównawcza z mieszanki mineralno-bitumicznej  (AC 16 W) - gr. 4-6 cm                  - Warstwa ścieralna z mieszanki mineralno-bitumicznej  (AC 11 S) - gr. 4 cm                                                        -   Oczyszczenie i skropienie emulsją asfaltową warstw bitumicznych                                                                              </t>
  </si>
  <si>
    <t>Obrzeże betonowe 8x30</t>
  </si>
  <si>
    <t>Konstrukcja nawierzchni peronu przystankowego: 
- z płytek betonowych 50x50 cm gr. 7 cm (kolor jasnoszary), 
- podsypka cementowo-piaskowa gr. 4 cm,
- warstwa wyrównująca z mieszanki niezwiązanej z kruszywa 0/31,5 mm gr. 5-12 cm
- izolacja termozgrzewalna gr. 0,5 cm
- beton konstrukcyjny reprofilujący C30/37, gr. 22 cm</t>
  </si>
  <si>
    <t xml:space="preserve">Nawierzchnia chodnika kierunkowa z prowadzeniem dla niewidomych </t>
  </si>
  <si>
    <t xml:space="preserve">Nawierzchnia z płyt betonowych uwagi/informacji </t>
  </si>
  <si>
    <t>Nawierzchna peronu przystankowego z płytek betonowych 50x50 cm gr. 7 cm (kolor jasnoszary), na podsypce cementowo-piaskowej gr. 4 cm,</t>
  </si>
  <si>
    <t>Dolna warstwa podbudowy zasadniczej nawierzchni jezdni z mieszanki niezwiązanej 0/31,5 mm, CBR&gt;80%, gr.20 cm</t>
  </si>
  <si>
    <t>Górna warstwa podbudowy zasadniczej nawierzchni jezdni z mieszanki mineralno-bitumicznej  (AC 22 P) - gr. 12 cm</t>
  </si>
  <si>
    <t xml:space="preserve">Odwodnienie torowiska </t>
  </si>
  <si>
    <t>Regulacja istniejącej sieci trakcyjnej w celu dostosowania do przebiegu i rzędnych przebudowanych torów tramwajowych</t>
  </si>
  <si>
    <t>kpl</t>
  </si>
  <si>
    <t xml:space="preserve">Odtworzenie pętli indukcyjnych </t>
  </si>
  <si>
    <t>Zakup i montaż kosza na śmieci</t>
  </si>
  <si>
    <t>Montaż Tablicy dynamicznej informacji pasażerskiej (TIP)</t>
  </si>
  <si>
    <t>Odcinek1</t>
  </si>
  <si>
    <t>Podbudowa  zasadnicza toru  w postaci monolitycznej płyty betonowej z betonu klasy C30/37  ze zbrojeniem, o grubości 20 cm</t>
  </si>
  <si>
    <t>10m/100m2/1kpl./1szt</t>
  </si>
  <si>
    <t>Odcinek 2</t>
  </si>
  <si>
    <t>Odcinek 3</t>
  </si>
  <si>
    <t>Odcinek 4</t>
  </si>
  <si>
    <t xml:space="preserve">Zabudowa torowiska - wykonanie nawierzchni z kostki kamiennej </t>
  </si>
  <si>
    <t>Wykonanie nawierzchni z kostki kamiennej na warstwie wyrównawczej z zaprawy mieneralnej, z wypełnieniem spoin z zaprawy mieneralnej</t>
  </si>
  <si>
    <t xml:space="preserve">Krawężniki peronowe </t>
  </si>
  <si>
    <t>Konstrukcja nawierzchni peronu przystankowego i ciągu pieszego: 
- Warstwa ulepszonego podłoża/mrozochronna  z mieszanki związanej cementem (CBGM) C1,5/2, o grubości 15 cm
- Podbudowa  z mieszanki niezwiązanej 0/31,5 mm, CBR&gt;60%, o grubości 15 cm</t>
  </si>
  <si>
    <t>Nawierzchnia ciągu pieszego i peronu przystankowego z kostki betonowej (warstwa ścieralna kostki z posypką mineralną imitującą granit, na podsypce cementowo-piaskowej gr. 5 cm</t>
  </si>
  <si>
    <t>Warstwa podbudowy zasadniczej nawierzchni jezdni  - w postaci monolitycznej płyty betonowej z betonu klasy C20/25  o grubości 32 cm</t>
  </si>
  <si>
    <t>Zakup i montaż wiaty przystankowej 4-przęsłowej</t>
  </si>
  <si>
    <t>Zakup i montaż wiaty przystankowej 3-przęsłowej</t>
  </si>
  <si>
    <t>Zakup i montaż ławki peronowej z oparciem</t>
  </si>
  <si>
    <t>Renowacja i montaż ogrodzenia zieleńca</t>
  </si>
  <si>
    <t>mb</t>
  </si>
  <si>
    <t>Montaż i stawianie słupów z fundamentem</t>
  </si>
  <si>
    <t>Montaż tablicy informacji pasażerskiej</t>
  </si>
  <si>
    <t>Montaż skrzynki wraz z wyposażeniem</t>
  </si>
  <si>
    <t>Wybudowanie szafy zasilania infrastruktury przystankowej</t>
  </si>
  <si>
    <t>Montaż słupa oświetleniowego wraz z fundamentem i instalacją oświetleniową</t>
  </si>
  <si>
    <t>Branża trakcja</t>
  </si>
  <si>
    <t>Kompleksowa wymiana sieci trakcyjnej w ul. Fredry w Poznaniu pomiędzy izolatorami 01309-01310 obejmującą m.in. czyszczenie i malowanie słupów trakcyjnych, osprzęt sieciowy, elementy nośne wraz z drutem jezdnym oraz z niezbędne prace towarzyszące, </t>
  </si>
  <si>
    <t>Kompleksowa wymiana sieci trakcyjnej w ul. Mielżyńskiego w Poznaniu od izolatora 01103 do ul. 27 Lutego obejmującą m.in. czyszczenie i malowanie słupów trakcyjnych, osprzęt sieciowy, elementy nośne wraz z drutem jezdnym oraz z niezbędne prace towarzyszące, </t>
  </si>
  <si>
    <t>Wymiana kabli trakcyjnych (Kz1305 oraz Kp1353) w ul. Fredry, polegająca na demontażu istniejących
 oraz zaciągnięciu nowych wraz z niezbędnymi pracami towarzyszącymi, </t>
  </si>
  <si>
    <t>Całkowita kwota oferenta</t>
  </si>
  <si>
    <t>Tory odc. 1</t>
  </si>
  <si>
    <t>Tory odci.2</t>
  </si>
  <si>
    <t>Tory odc. 3</t>
  </si>
  <si>
    <t>Tory odc. 4</t>
  </si>
  <si>
    <t>Trakcja 01309</t>
  </si>
  <si>
    <t>Trakcja 01103</t>
  </si>
  <si>
    <t>Trakcja Kz1305</t>
  </si>
  <si>
    <t>Odcinki</t>
  </si>
  <si>
    <t>Oferent uzupełnia komórkę oznaczona kolorem żółtym pn. "Całkowita kwota oferenta"</t>
  </si>
  <si>
    <t>Łącznie w zakresie Inwestycji ZTM netto:</t>
  </si>
  <si>
    <t>Podbudowa  zasadnicza toru  w postaci monolitycznej płyty betonowej z betonu klasy C30/37  ze zbrojeniem, o grubości 30 cm</t>
  </si>
  <si>
    <t>Oznakowanie pionowe</t>
  </si>
  <si>
    <t>Separatory ruchu drogowego (U-25b)</t>
  </si>
  <si>
    <t>10m/100m2/0,1kpl./1szt</t>
  </si>
  <si>
    <r>
      <rPr>
        <b/>
        <sz val="18"/>
        <color theme="1"/>
        <rFont val="Calibri"/>
        <family val="2"/>
        <charset val="238"/>
        <scheme val="minor"/>
      </rPr>
      <t>TER.3 - Inwestycja ZTM - dot. Fredry/Mielżyńskiego - ZAKRES PODSTAWOWY (wer. 09-02-2022)</t>
    </r>
    <r>
      <rPr>
        <b/>
        <sz val="14"/>
        <color theme="1"/>
        <rFont val="Calibri"/>
        <family val="2"/>
        <charset val="238"/>
        <scheme val="minor"/>
      </rPr>
      <t xml:space="preserve">
Przebudowa torowiska tramwajowego linii dwutorowej w ciągu ulic Fredry i Mielżynskiego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</si>
</sst>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3">
    <xf numFmtId="0" fontId="0" fillId="0" borderId="0" xfId="0"/>
    <xf numFmtId="10" fontId="3" fillId="0" borderId="0" xfId="0" applyNumberFormat="1" applyFont="1" applyBorder="1" applyAlignment="1"/>
    <xf numFmtId="0" fontId="3" fillId="0" borderId="2" xfId="0" applyFont="1" applyBorder="1"/>
    <xf numFmtId="0" fontId="5" fillId="5" borderId="1" xfId="0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right"/>
    </xf>
    <xf numFmtId="10" fontId="3" fillId="2" borderId="1" xfId="2" applyNumberFormat="1" applyFont="1" applyFill="1" applyBorder="1"/>
    <xf numFmtId="0" fontId="4" fillId="2" borderId="15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9" fontId="3" fillId="0" borderId="0" xfId="2" applyFont="1"/>
    <xf numFmtId="0" fontId="3" fillId="0" borderId="0" xfId="1" applyNumberFormat="1" applyFont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/>
    <xf numFmtId="10" fontId="3" fillId="0" borderId="0" xfId="0" applyNumberFormat="1" applyFont="1" applyBorder="1" applyAlignment="1"/>
    <xf numFmtId="44" fontId="3" fillId="0" borderId="0" xfId="3" applyFont="1" applyBorder="1" applyAlignment="1"/>
    <xf numFmtId="44" fontId="3" fillId="0" borderId="0" xfId="3" applyFont="1"/>
    <xf numFmtId="9" fontId="3" fillId="0" borderId="0" xfId="2" applyFont="1" applyBorder="1" applyAlignment="1"/>
    <xf numFmtId="10" fontId="3" fillId="0" borderId="0" xfId="2" applyNumberFormat="1" applyFont="1" applyBorder="1" applyAlignment="1"/>
    <xf numFmtId="10" fontId="3" fillId="0" borderId="0" xfId="2" applyNumberFormat="1" applyFont="1"/>
    <xf numFmtId="0" fontId="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3" fillId="0" borderId="14" xfId="0" applyFont="1" applyFill="1" applyBorder="1"/>
    <xf numFmtId="9" fontId="3" fillId="6" borderId="0" xfId="2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0" fontId="3" fillId="2" borderId="3" xfId="2" applyNumberFormat="1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10" fontId="3" fillId="0" borderId="3" xfId="2" applyNumberFormat="1" applyFont="1" applyFill="1" applyBorder="1" applyAlignment="1">
      <alignment horizontal="right"/>
    </xf>
    <xf numFmtId="10" fontId="3" fillId="0" borderId="0" xfId="2" applyNumberFormat="1" applyFont="1" applyAlignment="1">
      <alignment horizontal="right"/>
    </xf>
    <xf numFmtId="10" fontId="3" fillId="0" borderId="8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/>
    <xf numFmtId="49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0" fontId="3" fillId="0" borderId="5" xfId="2" applyNumberFormat="1" applyFont="1" applyFill="1" applyBorder="1" applyAlignment="1">
      <alignment horizontal="right"/>
    </xf>
    <xf numFmtId="0" fontId="3" fillId="0" borderId="14" xfId="0" applyFont="1" applyBorder="1"/>
    <xf numFmtId="165" fontId="5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0" fontId="3" fillId="0" borderId="5" xfId="2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10" fontId="3" fillId="0" borderId="1" xfId="2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left" vertical="center" wrapText="1"/>
    </xf>
    <xf numFmtId="4" fontId="14" fillId="0" borderId="21" xfId="0" applyNumberFormat="1" applyFont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0" fontId="3" fillId="0" borderId="24" xfId="2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10" fontId="3" fillId="2" borderId="1" xfId="2" applyNumberFormat="1" applyFont="1" applyFill="1" applyBorder="1"/>
    <xf numFmtId="0" fontId="4" fillId="2" borderId="15" xfId="1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10" fontId="3" fillId="0" borderId="0" xfId="2" applyNumberFormat="1" applyFont="1" applyBorder="1" applyAlignment="1"/>
    <xf numFmtId="0" fontId="3" fillId="0" borderId="14" xfId="0" applyFont="1" applyFill="1" applyBorder="1"/>
    <xf numFmtId="10" fontId="3" fillId="0" borderId="1" xfId="2" applyNumberFormat="1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5" borderId="1" xfId="0" applyFont="1" applyFill="1" applyBorder="1" applyAlignment="1"/>
    <xf numFmtId="0" fontId="3" fillId="0" borderId="1" xfId="0" applyFont="1" applyFill="1" applyBorder="1" applyAlignment="1"/>
    <xf numFmtId="10" fontId="3" fillId="0" borderId="6" xfId="2" applyNumberFormat="1" applyFont="1" applyFill="1" applyBorder="1"/>
    <xf numFmtId="0" fontId="4" fillId="0" borderId="25" xfId="1" applyNumberFormat="1" applyFont="1" applyFill="1" applyBorder="1" applyAlignment="1">
      <alignment horizontal="right"/>
    </xf>
    <xf numFmtId="10" fontId="3" fillId="0" borderId="3" xfId="2" applyNumberFormat="1" applyFont="1" applyFill="1" applyBorder="1" applyAlignment="1"/>
    <xf numFmtId="10" fontId="3" fillId="2" borderId="3" xfId="2" applyNumberFormat="1" applyFont="1" applyFill="1" applyBorder="1" applyAlignment="1"/>
    <xf numFmtId="10" fontId="3" fillId="0" borderId="1" xfId="2" applyNumberFormat="1" applyFont="1" applyFill="1" applyBorder="1" applyAlignment="1"/>
    <xf numFmtId="10" fontId="3" fillId="0" borderId="8" xfId="2" applyNumberFormat="1" applyFont="1" applyFill="1" applyBorder="1" applyAlignment="1"/>
    <xf numFmtId="10" fontId="3" fillId="0" borderId="24" xfId="2" applyNumberFormat="1" applyFont="1" applyFill="1" applyBorder="1" applyAlignment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/>
    <xf numFmtId="49" fontId="12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1" xfId="0" applyBorder="1" applyAlignment="1">
      <alignment wrapText="1"/>
    </xf>
    <xf numFmtId="4" fontId="12" fillId="0" borderId="21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44" fontId="9" fillId="0" borderId="0" xfId="3" applyFont="1" applyBorder="1" applyAlignment="1"/>
    <xf numFmtId="44" fontId="3" fillId="0" borderId="0" xfId="0" applyNumberFormat="1" applyFont="1" applyBorder="1" applyAlignment="1"/>
    <xf numFmtId="44" fontId="3" fillId="0" borderId="0" xfId="3" applyFont="1" applyBorder="1" applyAlignment="1"/>
    <xf numFmtId="44" fontId="3" fillId="0" borderId="0" xfId="3" applyFont="1"/>
    <xf numFmtId="44" fontId="3" fillId="0" borderId="0" xfId="1" applyNumberFormat="1" applyFont="1" applyAlignment="1">
      <alignment horizontal="right"/>
    </xf>
    <xf numFmtId="10" fontId="3" fillId="2" borderId="1" xfId="2" applyNumberFormat="1" applyFont="1" applyFill="1" applyBorder="1"/>
    <xf numFmtId="44" fontId="3" fillId="0" borderId="0" xfId="3" applyFont="1"/>
    <xf numFmtId="10" fontId="3" fillId="0" borderId="0" xfId="2" applyNumberFormat="1" applyFont="1" applyBorder="1" applyAlignment="1"/>
    <xf numFmtId="44" fontId="3" fillId="2" borderId="1" xfId="3" applyFont="1" applyFill="1" applyBorder="1"/>
    <xf numFmtId="44" fontId="3" fillId="2" borderId="3" xfId="3" applyFont="1" applyFill="1" applyBorder="1" applyAlignment="1">
      <alignment horizontal="right"/>
    </xf>
    <xf numFmtId="44" fontId="3" fillId="0" borderId="0" xfId="3" applyFont="1" applyAlignment="1">
      <alignment horizontal="right"/>
    </xf>
    <xf numFmtId="10" fontId="3" fillId="0" borderId="1" xfId="2" applyNumberFormat="1" applyFont="1" applyFill="1" applyBorder="1"/>
    <xf numFmtId="44" fontId="3" fillId="0" borderId="1" xfId="3" applyFont="1" applyFill="1" applyBorder="1"/>
    <xf numFmtId="0" fontId="3" fillId="0" borderId="8" xfId="1" applyNumberFormat="1" applyFont="1" applyBorder="1" applyAlignment="1">
      <alignment horizontal="right"/>
    </xf>
    <xf numFmtId="10" fontId="6" fillId="3" borderId="12" xfId="2" applyNumberFormat="1" applyFont="1" applyFill="1" applyBorder="1" applyAlignment="1">
      <alignment horizontal="center" vertical="center"/>
    </xf>
    <xf numFmtId="44" fontId="6" fillId="3" borderId="12" xfId="3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center" vertical="center"/>
    </xf>
    <xf numFmtId="10" fontId="6" fillId="3" borderId="12" xfId="2" applyNumberFormat="1" applyFont="1" applyFill="1" applyBorder="1" applyAlignment="1">
      <alignment horizontal="center"/>
    </xf>
    <xf numFmtId="44" fontId="6" fillId="3" borderId="12" xfId="3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44" fontId="3" fillId="2" borderId="1" xfId="3" applyFont="1" applyFill="1" applyBorder="1" applyAlignment="1">
      <alignment horizontal="center"/>
    </xf>
    <xf numFmtId="10" fontId="3" fillId="2" borderId="3" xfId="2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textRotation="90"/>
    </xf>
    <xf numFmtId="0" fontId="3" fillId="10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 wrapText="1"/>
    </xf>
    <xf numFmtId="9" fontId="3" fillId="4" borderId="19" xfId="2" applyFont="1" applyFill="1" applyBorder="1" applyAlignment="1">
      <alignment horizontal="center" vertical="center" wrapText="1"/>
    </xf>
    <xf numFmtId="10" fontId="3" fillId="4" borderId="7" xfId="2" applyNumberFormat="1" applyFont="1" applyFill="1" applyBorder="1" applyAlignment="1">
      <alignment horizontal="center" vertical="center" wrapText="1"/>
    </xf>
    <xf numFmtId="0" fontId="3" fillId="4" borderId="13" xfId="1" applyNumberFormat="1" applyFont="1" applyFill="1" applyBorder="1" applyAlignment="1">
      <alignment horizontal="center" vertical="center" wrapText="1"/>
    </xf>
    <xf numFmtId="44" fontId="6" fillId="8" borderId="32" xfId="3" applyFont="1" applyFill="1" applyBorder="1" applyAlignment="1">
      <alignment horizontal="center" vertical="center"/>
    </xf>
    <xf numFmtId="44" fontId="13" fillId="0" borderId="37" xfId="3" applyFont="1" applyFill="1" applyBorder="1" applyAlignment="1"/>
    <xf numFmtId="0" fontId="3" fillId="0" borderId="0" xfId="0" applyFont="1" applyBorder="1"/>
    <xf numFmtId="44" fontId="3" fillId="8" borderId="13" xfId="3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right"/>
    </xf>
    <xf numFmtId="10" fontId="13" fillId="0" borderId="4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9" fontId="3" fillId="0" borderId="22" xfId="2" applyFont="1" applyFill="1" applyBorder="1" applyAlignment="1">
      <alignment horizontal="center"/>
    </xf>
    <xf numFmtId="44" fontId="3" fillId="0" borderId="9" xfId="3" applyFont="1" applyFill="1" applyBorder="1" applyAlignment="1">
      <alignment horizontal="center"/>
    </xf>
    <xf numFmtId="44" fontId="3" fillId="0" borderId="22" xfId="3" applyFont="1" applyFill="1" applyBorder="1" applyAlignment="1">
      <alignment horizontal="center"/>
    </xf>
    <xf numFmtId="44" fontId="3" fillId="0" borderId="31" xfId="3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 vertical="center" wrapText="1"/>
    </xf>
    <xf numFmtId="10" fontId="3" fillId="0" borderId="5" xfId="2" applyNumberFormat="1" applyFont="1" applyFill="1" applyBorder="1" applyAlignment="1">
      <alignment horizontal="right" vertical="center"/>
    </xf>
    <xf numFmtId="10" fontId="3" fillId="0" borderId="6" xfId="2" applyNumberFormat="1" applyFont="1" applyFill="1" applyBorder="1" applyAlignment="1">
      <alignment horizontal="right" vertical="center"/>
    </xf>
    <xf numFmtId="10" fontId="3" fillId="0" borderId="3" xfId="2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/>
    </xf>
    <xf numFmtId="0" fontId="4" fillId="0" borderId="23" xfId="1" applyNumberFormat="1" applyFont="1" applyFill="1" applyBorder="1" applyAlignment="1">
      <alignment horizontal="center"/>
    </xf>
    <xf numFmtId="10" fontId="3" fillId="0" borderId="5" xfId="2" applyNumberFormat="1" applyFont="1" applyFill="1" applyBorder="1" applyAlignment="1">
      <alignment horizontal="right"/>
    </xf>
    <xf numFmtId="10" fontId="3" fillId="0" borderId="6" xfId="2" applyNumberFormat="1" applyFont="1" applyFill="1" applyBorder="1" applyAlignment="1">
      <alignment horizontal="right"/>
    </xf>
    <xf numFmtId="10" fontId="3" fillId="0" borderId="20" xfId="2" applyNumberFormat="1" applyFont="1" applyFill="1" applyBorder="1" applyAlignment="1">
      <alignment horizontal="right"/>
    </xf>
    <xf numFmtId="10" fontId="3" fillId="0" borderId="3" xfId="2" applyNumberFormat="1" applyFont="1" applyFill="1" applyBorder="1" applyAlignment="1">
      <alignment horizontal="right"/>
    </xf>
    <xf numFmtId="0" fontId="3" fillId="4" borderId="35" xfId="1" applyNumberFormat="1" applyFont="1" applyFill="1" applyBorder="1" applyAlignment="1">
      <alignment horizontal="center" vertical="center" wrapText="1"/>
    </xf>
    <xf numFmtId="0" fontId="3" fillId="4" borderId="36" xfId="1" applyNumberFormat="1" applyFont="1" applyFill="1" applyBorder="1" applyAlignment="1">
      <alignment horizontal="center" vertical="center" wrapText="1"/>
    </xf>
    <xf numFmtId="10" fontId="6" fillId="3" borderId="30" xfId="2" applyNumberFormat="1" applyFont="1" applyFill="1" applyBorder="1" applyAlignment="1">
      <alignment horizontal="center" vertical="center"/>
    </xf>
    <xf numFmtId="10" fontId="6" fillId="3" borderId="27" xfId="2" applyNumberFormat="1" applyFont="1" applyFill="1" applyBorder="1" applyAlignment="1">
      <alignment horizontal="center" vertical="center"/>
    </xf>
    <xf numFmtId="44" fontId="6" fillId="3" borderId="30" xfId="3" applyFont="1" applyFill="1" applyBorder="1" applyAlignment="1">
      <alignment horizontal="center" vertical="center"/>
    </xf>
    <xf numFmtId="44" fontId="6" fillId="3" borderId="27" xfId="3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/>
    <xf numFmtId="10" fontId="3" fillId="0" borderId="1" xfId="2" applyNumberFormat="1" applyFont="1" applyFill="1" applyBorder="1" applyAlignment="1">
      <alignment vertical="center"/>
    </xf>
  </cellXfs>
  <cellStyles count="7">
    <cellStyle name="Dziesiętny" xfId="1" builtinId="3"/>
    <cellStyle name="Normalny" xfId="0" builtinId="0"/>
    <cellStyle name="Procentowy" xfId="2" builtinId="5"/>
    <cellStyle name="Walutowy" xfId="3" builtinId="4"/>
    <cellStyle name="Walutowy 2" xfId="4" xr:uid="{00000000-0005-0000-0000-000004000000}"/>
    <cellStyle name="Walutowy 2 2" xfId="6" xr:uid="{00000000-0005-0000-0000-000005000000}"/>
    <cellStyle name="Walutowy 3" xfId="5" xr:uid="{00000000-0005-0000-0000-000006000000}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J119"/>
  <sheetViews>
    <sheetView tabSelected="1" view="pageBreakPreview" zoomScale="70" zoomScaleNormal="70" zoomScaleSheetLayoutView="70" workbookViewId="0">
      <selection activeCell="J8" sqref="J8:J30"/>
    </sheetView>
  </sheetViews>
  <sheetFormatPr defaultColWidth="9.140625" defaultRowHeight="15" outlineLevelRow="1" x14ac:dyDescent="0.25"/>
  <cols>
    <col min="1" max="1" width="9" style="17" customWidth="1"/>
    <col min="2" max="2" width="5.42578125" style="16" bestFit="1" customWidth="1"/>
    <col min="3" max="3" width="87.140625" style="30" customWidth="1"/>
    <col min="4" max="4" width="4.85546875" style="11" customWidth="1"/>
    <col min="5" max="5" width="9.28515625" style="10" customWidth="1"/>
    <col min="6" max="6" width="15.5703125" style="12" customWidth="1"/>
    <col min="7" max="7" width="21.7109375" style="12" customWidth="1"/>
    <col min="8" max="9" width="18.5703125" style="34" customWidth="1"/>
    <col min="10" max="10" width="22.42578125" style="13" customWidth="1"/>
    <col min="11" max="11" width="22.7109375" style="8" customWidth="1"/>
    <col min="12" max="12" width="18" style="20" customWidth="1"/>
    <col min="13" max="13" width="13.28515625" style="12" customWidth="1"/>
    <col min="14" max="14" width="25.5703125" style="20" customWidth="1"/>
    <col min="15" max="15" width="10" style="20" customWidth="1"/>
    <col min="16" max="16384" width="9.140625" style="8"/>
  </cols>
  <sheetData>
    <row r="1" spans="1:2246" s="2" customFormat="1" ht="58.7" customHeight="1" thickBot="1" x14ac:dyDescent="0.3">
      <c r="A1" s="17"/>
      <c r="B1" s="165" t="s">
        <v>77</v>
      </c>
      <c r="C1" s="165"/>
      <c r="D1" s="165"/>
      <c r="E1" s="165"/>
      <c r="F1" s="165"/>
      <c r="G1" s="165"/>
      <c r="H1" s="165"/>
      <c r="I1" s="165"/>
      <c r="J1" s="165"/>
      <c r="K1" s="1"/>
      <c r="L1" s="19"/>
      <c r="M1" s="28"/>
      <c r="N1" s="19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</row>
    <row r="2" spans="1:2246" s="2" customFormat="1" ht="27.2" customHeight="1" thickBot="1" x14ac:dyDescent="0.3">
      <c r="A2" s="17"/>
      <c r="B2" s="190" t="s">
        <v>71</v>
      </c>
      <c r="C2" s="190"/>
      <c r="D2" s="190"/>
      <c r="E2" s="190"/>
      <c r="F2" s="190"/>
      <c r="G2" s="190"/>
      <c r="H2" s="190"/>
      <c r="I2" s="190"/>
      <c r="J2" s="190"/>
      <c r="K2" s="18"/>
      <c r="L2" s="122"/>
      <c r="M2" s="28"/>
      <c r="N2" s="122"/>
      <c r="O2" s="12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</row>
    <row r="3" spans="1:2246" s="2" customFormat="1" ht="58.7" customHeight="1" thickBot="1" x14ac:dyDescent="0.3">
      <c r="A3" s="17"/>
      <c r="B3" s="145" t="s">
        <v>9</v>
      </c>
      <c r="C3" s="146" t="s">
        <v>13</v>
      </c>
      <c r="D3" s="144" t="s">
        <v>0</v>
      </c>
      <c r="E3" s="147" t="s">
        <v>12</v>
      </c>
      <c r="F3" s="148" t="s">
        <v>16</v>
      </c>
      <c r="G3" s="148" t="s">
        <v>16</v>
      </c>
      <c r="H3" s="149" t="s">
        <v>14</v>
      </c>
      <c r="I3" s="149" t="s">
        <v>14</v>
      </c>
      <c r="J3" s="150" t="s">
        <v>15</v>
      </c>
      <c r="K3" s="121"/>
      <c r="L3" s="19"/>
      <c r="M3" s="22"/>
      <c r="N3" s="19"/>
      <c r="O3" s="1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</row>
    <row r="4" spans="1:2246" s="2" customFormat="1" ht="58.7" customHeight="1" thickBot="1" x14ac:dyDescent="0.3">
      <c r="A4" s="17"/>
      <c r="B4" s="184" t="s">
        <v>70</v>
      </c>
      <c r="C4" s="185"/>
      <c r="D4" s="185"/>
      <c r="E4" s="186"/>
      <c r="F4" s="180">
        <f>SUM(F7+F32+F49+F64+F100)</f>
        <v>1</v>
      </c>
      <c r="G4" s="154" t="s">
        <v>62</v>
      </c>
      <c r="H4" s="180">
        <f>SUM(H7+H32+H49+H64+H100)</f>
        <v>0.90000000000000013</v>
      </c>
      <c r="I4" s="182">
        <f>SUM(I7+I32+I49+I64+I100)</f>
        <v>0</v>
      </c>
      <c r="J4" s="178"/>
      <c r="K4" s="127"/>
      <c r="L4" s="19"/>
      <c r="M4" s="72"/>
      <c r="N4" s="19"/>
      <c r="O4" s="1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</row>
    <row r="5" spans="1:2246" s="2" customFormat="1" ht="31.7" customHeight="1" thickBot="1" x14ac:dyDescent="0.3">
      <c r="A5" s="17"/>
      <c r="B5" s="187"/>
      <c r="C5" s="188"/>
      <c r="D5" s="188"/>
      <c r="E5" s="189"/>
      <c r="F5" s="181"/>
      <c r="G5" s="151"/>
      <c r="H5" s="181"/>
      <c r="I5" s="183"/>
      <c r="J5" s="179"/>
      <c r="K5" s="127"/>
      <c r="L5" s="19"/>
      <c r="M5" s="72"/>
      <c r="N5" s="19"/>
      <c r="O5" s="1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</row>
    <row r="6" spans="1:2246" s="2" customFormat="1" ht="15.75" customHeight="1" thickBot="1" x14ac:dyDescent="0.3">
      <c r="A6" s="17"/>
      <c r="B6" s="169" t="s">
        <v>36</v>
      </c>
      <c r="C6" s="170"/>
      <c r="D6" s="170"/>
      <c r="E6" s="171"/>
      <c r="F6" s="134" t="s">
        <v>2</v>
      </c>
      <c r="G6" s="135" t="s">
        <v>2</v>
      </c>
      <c r="H6" s="134" t="s">
        <v>2</v>
      </c>
      <c r="I6" s="135" t="s">
        <v>2</v>
      </c>
      <c r="J6" s="136" t="s">
        <v>2</v>
      </c>
      <c r="K6" s="127"/>
      <c r="L6" s="120"/>
      <c r="M6" s="22"/>
      <c r="N6" s="19"/>
      <c r="O6" s="15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</row>
    <row r="7" spans="1:2246" s="2" customFormat="1" ht="15.75" customHeight="1" thickBot="1" x14ac:dyDescent="0.3">
      <c r="A7" s="17"/>
      <c r="B7" s="27">
        <v>1001</v>
      </c>
      <c r="C7" s="29" t="s">
        <v>17</v>
      </c>
      <c r="D7" s="3" t="s">
        <v>2</v>
      </c>
      <c r="E7" s="4" t="s">
        <v>2</v>
      </c>
      <c r="F7" s="5">
        <v>0.25</v>
      </c>
      <c r="G7" s="128">
        <f>SUM($G$5*F7)</f>
        <v>0</v>
      </c>
      <c r="H7" s="31">
        <f>SUM(H8:H30)</f>
        <v>0.21850000000000003</v>
      </c>
      <c r="I7" s="128">
        <f>SUM($G$5*H7)</f>
        <v>0</v>
      </c>
      <c r="J7" s="6" t="s">
        <v>76</v>
      </c>
      <c r="K7" s="127"/>
      <c r="L7" s="19"/>
      <c r="M7" s="22"/>
      <c r="N7" s="19"/>
      <c r="O7" s="1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</row>
    <row r="8" spans="1:2246" s="9" customFormat="1" ht="15" customHeight="1" outlineLevel="1" x14ac:dyDescent="0.25">
      <c r="A8" s="17"/>
      <c r="B8" s="27">
        <v>1002</v>
      </c>
      <c r="C8" s="24" t="s">
        <v>11</v>
      </c>
      <c r="D8" s="7" t="s">
        <v>4</v>
      </c>
      <c r="E8" s="14">
        <v>1</v>
      </c>
      <c r="F8" s="160"/>
      <c r="G8" s="162"/>
      <c r="H8" s="32">
        <v>0.02</v>
      </c>
      <c r="I8" s="162"/>
      <c r="J8" s="172"/>
      <c r="K8" s="127"/>
      <c r="L8" s="19"/>
      <c r="M8" s="22"/>
      <c r="N8" s="19"/>
      <c r="O8" s="1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</row>
    <row r="9" spans="1:2246" s="9" customFormat="1" ht="15" customHeight="1" outlineLevel="1" x14ac:dyDescent="0.25">
      <c r="A9" s="17"/>
      <c r="B9" s="27">
        <v>1003</v>
      </c>
      <c r="C9" s="24" t="s">
        <v>18</v>
      </c>
      <c r="D9" s="7" t="s">
        <v>1</v>
      </c>
      <c r="E9" s="14">
        <v>183.5</v>
      </c>
      <c r="F9" s="160"/>
      <c r="G9" s="162"/>
      <c r="H9" s="32">
        <v>8.5000000000000006E-2</v>
      </c>
      <c r="I9" s="162"/>
      <c r="J9" s="172"/>
      <c r="K9" s="127"/>
      <c r="L9" s="19"/>
      <c r="M9" s="22"/>
      <c r="N9" s="19"/>
      <c r="O9" s="1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</row>
    <row r="10" spans="1:2246" s="16" customFormat="1" ht="36" customHeight="1" outlineLevel="1" x14ac:dyDescent="0.25">
      <c r="A10" s="17"/>
      <c r="B10" s="27">
        <v>1004</v>
      </c>
      <c r="C10" s="36" t="s">
        <v>37</v>
      </c>
      <c r="D10" s="7" t="s">
        <v>5</v>
      </c>
      <c r="E10" s="14">
        <v>39</v>
      </c>
      <c r="F10" s="160"/>
      <c r="G10" s="162"/>
      <c r="H10" s="174">
        <v>4.2500000000000003E-2</v>
      </c>
      <c r="I10" s="162"/>
      <c r="J10" s="172"/>
      <c r="K10" s="127"/>
      <c r="L10" s="19"/>
      <c r="M10" s="22"/>
      <c r="N10" s="19"/>
      <c r="O10" s="19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</row>
    <row r="11" spans="1:2246" s="16" customFormat="1" ht="32.25" customHeight="1" outlineLevel="1" x14ac:dyDescent="0.25">
      <c r="A11" s="17"/>
      <c r="B11" s="27">
        <v>1005</v>
      </c>
      <c r="C11" s="36" t="s">
        <v>19</v>
      </c>
      <c r="D11" s="7" t="s">
        <v>5</v>
      </c>
      <c r="E11" s="14">
        <v>874.5</v>
      </c>
      <c r="F11" s="160"/>
      <c r="G11" s="162"/>
      <c r="H11" s="177"/>
      <c r="I11" s="162"/>
      <c r="J11" s="172"/>
      <c r="K11" s="127"/>
      <c r="L11" s="19"/>
      <c r="M11" s="22"/>
      <c r="N11" s="19"/>
      <c r="O11" s="1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</row>
    <row r="12" spans="1:2246" s="16" customFormat="1" ht="15" customHeight="1" outlineLevel="1" x14ac:dyDescent="0.25">
      <c r="A12" s="17"/>
      <c r="B12" s="27">
        <v>1006</v>
      </c>
      <c r="C12" s="36" t="s">
        <v>20</v>
      </c>
      <c r="D12" s="7" t="s">
        <v>5</v>
      </c>
      <c r="E12" s="14">
        <v>1102</v>
      </c>
      <c r="F12" s="160"/>
      <c r="G12" s="162"/>
      <c r="H12" s="166">
        <v>6.7000000000000004E-2</v>
      </c>
      <c r="I12" s="162"/>
      <c r="J12" s="172"/>
      <c r="K12" s="127"/>
      <c r="L12" s="19"/>
      <c r="M12" s="22"/>
      <c r="N12" s="19"/>
      <c r="O12" s="1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</row>
    <row r="13" spans="1:2246" s="16" customFormat="1" ht="12.75" customHeight="1" outlineLevel="1" x14ac:dyDescent="0.25">
      <c r="A13" s="17"/>
      <c r="B13" s="27">
        <v>1007</v>
      </c>
      <c r="C13" s="36" t="s">
        <v>21</v>
      </c>
      <c r="D13" s="7" t="s">
        <v>5</v>
      </c>
      <c r="E13" s="14">
        <v>49</v>
      </c>
      <c r="F13" s="160"/>
      <c r="G13" s="162"/>
      <c r="H13" s="167"/>
      <c r="I13" s="162"/>
      <c r="J13" s="172"/>
      <c r="K13" s="127"/>
      <c r="L13" s="19"/>
      <c r="M13" s="22"/>
      <c r="N13" s="19"/>
      <c r="O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</row>
    <row r="14" spans="1:2246" s="16" customFormat="1" ht="68.25" customHeight="1" outlineLevel="1" x14ac:dyDescent="0.25">
      <c r="A14" s="17"/>
      <c r="B14" s="27">
        <v>1008</v>
      </c>
      <c r="C14" s="37" t="s">
        <v>22</v>
      </c>
      <c r="D14" s="25" t="s">
        <v>5</v>
      </c>
      <c r="E14" s="26">
        <v>947</v>
      </c>
      <c r="F14" s="160"/>
      <c r="G14" s="162"/>
      <c r="H14" s="167"/>
      <c r="I14" s="162"/>
      <c r="J14" s="172"/>
      <c r="K14" s="127"/>
      <c r="L14" s="19"/>
      <c r="M14" s="22"/>
      <c r="N14" s="19"/>
      <c r="O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</row>
    <row r="15" spans="1:2246" s="16" customFormat="1" ht="15" customHeight="1" outlineLevel="1" x14ac:dyDescent="0.25">
      <c r="A15" s="17"/>
      <c r="B15" s="27">
        <v>1009</v>
      </c>
      <c r="C15" s="36" t="s">
        <v>10</v>
      </c>
      <c r="D15" s="7" t="s">
        <v>1</v>
      </c>
      <c r="E15" s="14">
        <v>27</v>
      </c>
      <c r="F15" s="160"/>
      <c r="G15" s="162"/>
      <c r="H15" s="168"/>
      <c r="I15" s="162"/>
      <c r="J15" s="172"/>
      <c r="K15" s="127"/>
      <c r="L15" s="19"/>
      <c r="M15" s="22"/>
      <c r="N15" s="19"/>
      <c r="O15" s="1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</row>
    <row r="16" spans="1:2246" s="16" customFormat="1" ht="15" customHeight="1" outlineLevel="1" x14ac:dyDescent="0.25">
      <c r="A16" s="17"/>
      <c r="B16" s="27">
        <v>1010</v>
      </c>
      <c r="C16" s="36" t="s">
        <v>6</v>
      </c>
      <c r="D16" s="7" t="s">
        <v>1</v>
      </c>
      <c r="E16" s="14">
        <v>3</v>
      </c>
      <c r="F16" s="160"/>
      <c r="G16" s="162"/>
      <c r="H16" s="35"/>
      <c r="I16" s="162"/>
      <c r="J16" s="172"/>
      <c r="K16" s="127"/>
      <c r="L16" s="19"/>
      <c r="M16" s="22"/>
      <c r="N16" s="19"/>
      <c r="O16" s="1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</row>
    <row r="17" spans="1:2246" s="16" customFormat="1" ht="15" customHeight="1" outlineLevel="1" x14ac:dyDescent="0.25">
      <c r="A17" s="17"/>
      <c r="B17" s="27">
        <v>1011</v>
      </c>
      <c r="C17" s="36" t="s">
        <v>23</v>
      </c>
      <c r="D17" s="7" t="s">
        <v>1</v>
      </c>
      <c r="E17" s="14">
        <v>3</v>
      </c>
      <c r="F17" s="160"/>
      <c r="G17" s="162"/>
      <c r="H17" s="35"/>
      <c r="I17" s="162"/>
      <c r="J17" s="172"/>
      <c r="K17" s="127"/>
      <c r="L17" s="19"/>
      <c r="M17" s="22"/>
      <c r="N17" s="19"/>
      <c r="O17" s="1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</row>
    <row r="18" spans="1:2246" s="16" customFormat="1" ht="15" customHeight="1" outlineLevel="1" x14ac:dyDescent="0.25">
      <c r="A18" s="17"/>
      <c r="B18" s="27">
        <v>1012</v>
      </c>
      <c r="C18" s="38" t="s">
        <v>24</v>
      </c>
      <c r="D18" s="7" t="s">
        <v>5</v>
      </c>
      <c r="E18" s="14">
        <v>168</v>
      </c>
      <c r="F18" s="160"/>
      <c r="G18" s="162"/>
      <c r="H18" s="35"/>
      <c r="I18" s="162"/>
      <c r="J18" s="172"/>
      <c r="K18" s="127"/>
      <c r="L18" s="19"/>
      <c r="M18" s="22"/>
      <c r="N18" s="19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</row>
    <row r="19" spans="1:2246" s="16" customFormat="1" ht="15" customHeight="1" outlineLevel="1" x14ac:dyDescent="0.25">
      <c r="A19" s="17"/>
      <c r="B19" s="27">
        <v>1013</v>
      </c>
      <c r="C19" s="36" t="s">
        <v>7</v>
      </c>
      <c r="D19" s="7" t="s">
        <v>5</v>
      </c>
      <c r="E19" s="14">
        <v>36</v>
      </c>
      <c r="F19" s="160"/>
      <c r="G19" s="162"/>
      <c r="H19" s="35"/>
      <c r="I19" s="162"/>
      <c r="J19" s="172"/>
      <c r="K19" s="127"/>
      <c r="L19" s="19"/>
      <c r="M19" s="22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</row>
    <row r="20" spans="1:2246" s="16" customFormat="1" ht="15" customHeight="1" outlineLevel="1" x14ac:dyDescent="0.25">
      <c r="A20" s="17"/>
      <c r="B20" s="27">
        <v>1014</v>
      </c>
      <c r="C20" s="38" t="s">
        <v>25</v>
      </c>
      <c r="D20" s="7" t="s">
        <v>5</v>
      </c>
      <c r="E20" s="14">
        <v>30</v>
      </c>
      <c r="F20" s="160"/>
      <c r="G20" s="162"/>
      <c r="H20" s="35"/>
      <c r="I20" s="162"/>
      <c r="J20" s="172"/>
      <c r="K20" s="127"/>
      <c r="L20" s="19"/>
      <c r="M20" s="22"/>
      <c r="N20" s="19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</row>
    <row r="21" spans="1:2246" s="16" customFormat="1" ht="15" customHeight="1" outlineLevel="1" x14ac:dyDescent="0.25">
      <c r="A21" s="17"/>
      <c r="B21" s="27">
        <v>1015</v>
      </c>
      <c r="C21" s="36" t="s">
        <v>26</v>
      </c>
      <c r="D21" s="7" t="s">
        <v>5</v>
      </c>
      <c r="E21" s="14">
        <v>4</v>
      </c>
      <c r="F21" s="160"/>
      <c r="G21" s="162"/>
      <c r="H21" s="35"/>
      <c r="I21" s="162"/>
      <c r="J21" s="172"/>
      <c r="K21" s="127"/>
      <c r="L21" s="19"/>
      <c r="M21" s="22"/>
      <c r="N21" s="19"/>
      <c r="O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</row>
    <row r="22" spans="1:2246" s="16" customFormat="1" ht="15" customHeight="1" outlineLevel="1" x14ac:dyDescent="0.25">
      <c r="A22" s="17"/>
      <c r="B22" s="27">
        <v>1016</v>
      </c>
      <c r="C22" s="36" t="s">
        <v>27</v>
      </c>
      <c r="D22" s="15" t="s">
        <v>5</v>
      </c>
      <c r="E22" s="14">
        <v>455</v>
      </c>
      <c r="F22" s="160"/>
      <c r="G22" s="162"/>
      <c r="H22" s="35"/>
      <c r="I22" s="162"/>
      <c r="J22" s="172"/>
      <c r="K22" s="127"/>
      <c r="L22" s="19"/>
      <c r="M22" s="22"/>
      <c r="N22" s="19"/>
      <c r="O22" s="1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</row>
    <row r="23" spans="1:2246" s="16" customFormat="1" ht="15" customHeight="1" outlineLevel="1" x14ac:dyDescent="0.25">
      <c r="A23" s="17"/>
      <c r="B23" s="27">
        <v>1017</v>
      </c>
      <c r="C23" s="36" t="s">
        <v>28</v>
      </c>
      <c r="D23" s="7" t="s">
        <v>5</v>
      </c>
      <c r="E23" s="14">
        <v>186</v>
      </c>
      <c r="F23" s="160"/>
      <c r="G23" s="162"/>
      <c r="H23" s="35"/>
      <c r="I23" s="162"/>
      <c r="J23" s="172"/>
      <c r="K23" s="127"/>
      <c r="L23" s="19"/>
      <c r="M23" s="22"/>
      <c r="N23" s="19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</row>
    <row r="24" spans="1:2246" s="16" customFormat="1" ht="15" customHeight="1" outlineLevel="1" x14ac:dyDescent="0.25">
      <c r="A24" s="17"/>
      <c r="B24" s="27">
        <v>1018</v>
      </c>
      <c r="C24" s="36" t="s">
        <v>29</v>
      </c>
      <c r="D24" s="7" t="s">
        <v>5</v>
      </c>
      <c r="E24" s="14">
        <v>231</v>
      </c>
      <c r="F24" s="160"/>
      <c r="G24" s="162"/>
      <c r="H24" s="35"/>
      <c r="I24" s="162"/>
      <c r="J24" s="172"/>
      <c r="K24" s="127"/>
      <c r="L24" s="19"/>
      <c r="M24" s="22"/>
      <c r="N24" s="19"/>
      <c r="O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</row>
    <row r="25" spans="1:2246" s="16" customFormat="1" ht="15" customHeight="1" outlineLevel="1" x14ac:dyDescent="0.25">
      <c r="A25" s="17"/>
      <c r="B25" s="27">
        <v>1019</v>
      </c>
      <c r="C25" s="39" t="s">
        <v>30</v>
      </c>
      <c r="D25" s="40" t="s">
        <v>4</v>
      </c>
      <c r="E25" s="40">
        <v>1</v>
      </c>
      <c r="F25" s="160"/>
      <c r="G25" s="162"/>
      <c r="H25" s="33">
        <v>3.0000000000000001E-3</v>
      </c>
      <c r="I25" s="162"/>
      <c r="J25" s="172"/>
      <c r="K25" s="127"/>
      <c r="L25" s="19"/>
      <c r="M25" s="22"/>
      <c r="N25" s="19"/>
      <c r="O25" s="19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</row>
    <row r="26" spans="1:2246" s="16" customFormat="1" ht="28.5" customHeight="1" outlineLevel="1" x14ac:dyDescent="0.25">
      <c r="A26" s="17"/>
      <c r="B26" s="27">
        <v>1020</v>
      </c>
      <c r="C26" s="41" t="s">
        <v>31</v>
      </c>
      <c r="D26" s="42" t="s">
        <v>32</v>
      </c>
      <c r="E26" s="43">
        <v>1</v>
      </c>
      <c r="F26" s="160"/>
      <c r="G26" s="162"/>
      <c r="H26" s="174">
        <v>1E-3</v>
      </c>
      <c r="I26" s="162"/>
      <c r="J26" s="172"/>
      <c r="K26" s="127"/>
      <c r="L26" s="19"/>
      <c r="M26" s="22"/>
      <c r="N26" s="19"/>
      <c r="O26" s="1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</row>
    <row r="27" spans="1:2246" s="16" customFormat="1" ht="15" customHeight="1" outlineLevel="1" x14ac:dyDescent="0.25">
      <c r="A27" s="17"/>
      <c r="B27" s="27">
        <v>1021</v>
      </c>
      <c r="C27" s="24" t="s">
        <v>8</v>
      </c>
      <c r="D27" s="7" t="s">
        <v>5</v>
      </c>
      <c r="E27" s="14">
        <v>111</v>
      </c>
      <c r="F27" s="160"/>
      <c r="G27" s="162"/>
      <c r="H27" s="175"/>
      <c r="I27" s="162"/>
      <c r="J27" s="172"/>
      <c r="K27" s="127"/>
      <c r="L27" s="19"/>
      <c r="M27" s="22"/>
      <c r="N27" s="19"/>
      <c r="O27" s="1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</row>
    <row r="28" spans="1:2246" s="16" customFormat="1" ht="15" customHeight="1" outlineLevel="1" x14ac:dyDescent="0.25">
      <c r="A28" s="17"/>
      <c r="B28" s="27">
        <v>1022</v>
      </c>
      <c r="C28" s="41" t="s">
        <v>33</v>
      </c>
      <c r="D28" s="42" t="s">
        <v>3</v>
      </c>
      <c r="E28" s="43">
        <v>1</v>
      </c>
      <c r="F28" s="160"/>
      <c r="G28" s="162"/>
      <c r="H28" s="175"/>
      <c r="I28" s="162"/>
      <c r="J28" s="172"/>
      <c r="K28" s="127"/>
      <c r="L28" s="19"/>
      <c r="M28" s="22"/>
      <c r="N28" s="19"/>
      <c r="O28" s="1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</row>
    <row r="29" spans="1:2246" s="16" customFormat="1" ht="15" customHeight="1" outlineLevel="1" x14ac:dyDescent="0.25">
      <c r="A29" s="17"/>
      <c r="B29" s="27">
        <v>1023</v>
      </c>
      <c r="C29" s="41" t="s">
        <v>34</v>
      </c>
      <c r="D29" s="42" t="s">
        <v>3</v>
      </c>
      <c r="E29" s="43">
        <v>2</v>
      </c>
      <c r="F29" s="160"/>
      <c r="G29" s="162"/>
      <c r="H29" s="175"/>
      <c r="I29" s="162"/>
      <c r="J29" s="172"/>
      <c r="K29" s="127"/>
      <c r="L29" s="19"/>
      <c r="M29" s="22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</row>
    <row r="30" spans="1:2246" s="16" customFormat="1" ht="15" customHeight="1" outlineLevel="1" thickBot="1" x14ac:dyDescent="0.3">
      <c r="A30" s="17"/>
      <c r="B30" s="27">
        <v>1024</v>
      </c>
      <c r="C30" s="44" t="s">
        <v>35</v>
      </c>
      <c r="D30" s="45" t="s">
        <v>3</v>
      </c>
      <c r="E30" s="46">
        <v>1</v>
      </c>
      <c r="F30" s="161"/>
      <c r="G30" s="163"/>
      <c r="H30" s="176"/>
      <c r="I30" s="163"/>
      <c r="J30" s="173"/>
      <c r="K30" s="127"/>
      <c r="L30" s="19"/>
      <c r="M30" s="22"/>
      <c r="N30" s="19"/>
      <c r="O30" s="1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  <c r="AML30" s="18"/>
      <c r="AMM30" s="18"/>
      <c r="AMN30" s="18"/>
      <c r="AMO30" s="18"/>
      <c r="AMP30" s="18"/>
      <c r="AMQ30" s="18"/>
      <c r="AMR30" s="18"/>
      <c r="AMS30" s="18"/>
      <c r="AMT30" s="18"/>
      <c r="AMU30" s="18"/>
      <c r="AMV30" s="18"/>
      <c r="AMW30" s="18"/>
      <c r="AMX30" s="18"/>
      <c r="AMY30" s="18"/>
      <c r="AMZ30" s="18"/>
      <c r="ANA30" s="18"/>
      <c r="ANB30" s="18"/>
      <c r="ANC30" s="18"/>
      <c r="AND30" s="18"/>
      <c r="ANE30" s="18"/>
      <c r="ANF30" s="18"/>
      <c r="ANG30" s="18"/>
      <c r="ANH30" s="18"/>
      <c r="ANI30" s="18"/>
      <c r="ANJ30" s="18"/>
      <c r="ANK30" s="18"/>
      <c r="ANL30" s="18"/>
      <c r="ANM30" s="18"/>
      <c r="ANN30" s="18"/>
      <c r="ANO30" s="18"/>
      <c r="ANP30" s="18"/>
      <c r="ANQ30" s="18"/>
      <c r="ANR30" s="18"/>
      <c r="ANS30" s="18"/>
      <c r="ANT30" s="18"/>
      <c r="ANU30" s="18"/>
      <c r="ANV30" s="18"/>
      <c r="ANW30" s="18"/>
      <c r="ANX30" s="18"/>
      <c r="ANY30" s="18"/>
      <c r="ANZ30" s="18"/>
      <c r="AOA30" s="18"/>
      <c r="AOB30" s="18"/>
      <c r="AOC30" s="18"/>
      <c r="AOD30" s="18"/>
      <c r="AOE30" s="18"/>
      <c r="AOF30" s="18"/>
      <c r="AOG30" s="18"/>
      <c r="AOH30" s="18"/>
      <c r="AOI30" s="18"/>
      <c r="AOJ30" s="18"/>
      <c r="AOK30" s="18"/>
      <c r="AOL30" s="18"/>
      <c r="AOM30" s="18"/>
      <c r="AON30" s="18"/>
      <c r="AOO30" s="18"/>
      <c r="AOP30" s="18"/>
      <c r="AOQ30" s="18"/>
      <c r="AOR30" s="18"/>
      <c r="AOS30" s="18"/>
      <c r="AOT30" s="18"/>
      <c r="AOU30" s="18"/>
      <c r="AOV30" s="18"/>
      <c r="AOW30" s="18"/>
      <c r="AOX30" s="18"/>
      <c r="AOY30" s="18"/>
      <c r="AOZ30" s="18"/>
      <c r="APA30" s="18"/>
      <c r="APB30" s="18"/>
      <c r="APC30" s="18"/>
      <c r="APD30" s="18"/>
      <c r="APE30" s="18"/>
      <c r="APF30" s="18"/>
      <c r="APG30" s="18"/>
      <c r="APH30" s="18"/>
      <c r="API30" s="18"/>
      <c r="APJ30" s="18"/>
      <c r="APK30" s="18"/>
      <c r="APL30" s="18"/>
      <c r="APM30" s="18"/>
      <c r="APN30" s="18"/>
      <c r="APO30" s="18"/>
      <c r="APP30" s="18"/>
      <c r="APQ30" s="18"/>
      <c r="APR30" s="18"/>
      <c r="APS30" s="18"/>
      <c r="APT30" s="18"/>
      <c r="APU30" s="18"/>
      <c r="APV30" s="18"/>
      <c r="APW30" s="18"/>
      <c r="APX30" s="18"/>
      <c r="APY30" s="18"/>
      <c r="APZ30" s="18"/>
      <c r="AQA30" s="18"/>
      <c r="AQB30" s="18"/>
      <c r="AQC30" s="18"/>
      <c r="AQD30" s="18"/>
      <c r="AQE30" s="18"/>
      <c r="AQF30" s="18"/>
      <c r="AQG30" s="18"/>
      <c r="AQH30" s="18"/>
      <c r="AQI30" s="18"/>
      <c r="AQJ30" s="18"/>
      <c r="AQK30" s="18"/>
      <c r="AQL30" s="18"/>
      <c r="AQM30" s="18"/>
      <c r="AQN30" s="18"/>
      <c r="AQO30" s="18"/>
      <c r="AQP30" s="18"/>
      <c r="AQQ30" s="18"/>
      <c r="AQR30" s="18"/>
      <c r="AQS30" s="18"/>
      <c r="AQT30" s="18"/>
      <c r="AQU30" s="18"/>
      <c r="AQV30" s="18"/>
      <c r="AQW30" s="18"/>
      <c r="AQX30" s="18"/>
      <c r="AQY30" s="18"/>
      <c r="AQZ30" s="18"/>
      <c r="ARA30" s="18"/>
      <c r="ARB30" s="18"/>
      <c r="ARC30" s="18"/>
      <c r="ARD30" s="18"/>
      <c r="ARE30" s="18"/>
      <c r="ARF30" s="18"/>
      <c r="ARG30" s="18"/>
      <c r="ARH30" s="18"/>
      <c r="ARI30" s="18"/>
      <c r="ARJ30" s="18"/>
      <c r="ARK30" s="18"/>
      <c r="ARL30" s="18"/>
      <c r="ARM30" s="18"/>
      <c r="ARN30" s="18"/>
      <c r="ARO30" s="18"/>
      <c r="ARP30" s="18"/>
      <c r="ARQ30" s="18"/>
      <c r="ARR30" s="18"/>
      <c r="ARS30" s="18"/>
      <c r="ART30" s="18"/>
      <c r="ARU30" s="18"/>
      <c r="ARV30" s="18"/>
      <c r="ARW30" s="18"/>
      <c r="ARX30" s="18"/>
      <c r="ARY30" s="18"/>
      <c r="ARZ30" s="18"/>
      <c r="ASA30" s="18"/>
      <c r="ASB30" s="18"/>
      <c r="ASC30" s="18"/>
      <c r="ASD30" s="18"/>
      <c r="ASE30" s="18"/>
      <c r="ASF30" s="18"/>
      <c r="ASG30" s="18"/>
      <c r="ASH30" s="18"/>
      <c r="ASI30" s="18"/>
      <c r="ASJ30" s="18"/>
      <c r="ASK30" s="18"/>
      <c r="ASL30" s="18"/>
      <c r="ASM30" s="18"/>
      <c r="ASN30" s="18"/>
      <c r="ASO30" s="18"/>
      <c r="ASP30" s="18"/>
      <c r="ASQ30" s="18"/>
      <c r="ASR30" s="18"/>
      <c r="ASS30" s="18"/>
      <c r="AST30" s="18"/>
      <c r="ASU30" s="18"/>
      <c r="ASV30" s="18"/>
      <c r="ASW30" s="18"/>
      <c r="ASX30" s="18"/>
      <c r="ASY30" s="18"/>
      <c r="ASZ30" s="18"/>
      <c r="ATA30" s="18"/>
      <c r="ATB30" s="18"/>
      <c r="ATC30" s="18"/>
      <c r="ATD30" s="18"/>
      <c r="ATE30" s="18"/>
      <c r="ATF30" s="18"/>
      <c r="ATG30" s="18"/>
      <c r="ATH30" s="18"/>
      <c r="ATI30" s="18"/>
      <c r="ATJ30" s="18"/>
      <c r="ATK30" s="18"/>
      <c r="ATL30" s="18"/>
      <c r="ATM30" s="18"/>
      <c r="ATN30" s="18"/>
      <c r="ATO30" s="18"/>
      <c r="ATP30" s="18"/>
      <c r="ATQ30" s="18"/>
      <c r="ATR30" s="18"/>
      <c r="ATS30" s="18"/>
      <c r="ATT30" s="18"/>
      <c r="ATU30" s="18"/>
      <c r="ATV30" s="18"/>
      <c r="ATW30" s="18"/>
      <c r="ATX30" s="18"/>
      <c r="ATY30" s="18"/>
      <c r="ATZ30" s="18"/>
      <c r="AUA30" s="18"/>
      <c r="AUB30" s="18"/>
      <c r="AUC30" s="18"/>
      <c r="AUD30" s="18"/>
      <c r="AUE30" s="18"/>
      <c r="AUF30" s="18"/>
      <c r="AUG30" s="18"/>
      <c r="AUH30" s="18"/>
      <c r="AUI30" s="18"/>
      <c r="AUJ30" s="18"/>
      <c r="AUK30" s="18"/>
      <c r="AUL30" s="18"/>
      <c r="AUM30" s="18"/>
      <c r="AUN30" s="18"/>
      <c r="AUO30" s="18"/>
      <c r="AUP30" s="18"/>
      <c r="AUQ30" s="18"/>
      <c r="AUR30" s="18"/>
      <c r="AUS30" s="18"/>
      <c r="AUT30" s="18"/>
      <c r="AUU30" s="18"/>
      <c r="AUV30" s="18"/>
      <c r="AUW30" s="18"/>
      <c r="AUX30" s="18"/>
      <c r="AUY30" s="18"/>
      <c r="AUZ30" s="18"/>
      <c r="AVA30" s="18"/>
      <c r="AVB30" s="18"/>
      <c r="AVC30" s="18"/>
      <c r="AVD30" s="18"/>
      <c r="AVE30" s="18"/>
      <c r="AVF30" s="18"/>
      <c r="AVG30" s="18"/>
      <c r="AVH30" s="18"/>
      <c r="AVI30" s="18"/>
      <c r="AVJ30" s="18"/>
      <c r="AVK30" s="18"/>
      <c r="AVL30" s="18"/>
      <c r="AVM30" s="18"/>
      <c r="AVN30" s="18"/>
      <c r="AVO30" s="18"/>
      <c r="AVP30" s="18"/>
      <c r="AVQ30" s="18"/>
      <c r="AVR30" s="18"/>
      <c r="AVS30" s="18"/>
      <c r="AVT30" s="18"/>
      <c r="AVU30" s="18"/>
      <c r="AVV30" s="18"/>
      <c r="AVW30" s="18"/>
      <c r="AVX30" s="18"/>
      <c r="AVY30" s="18"/>
      <c r="AVZ30" s="18"/>
      <c r="AWA30" s="18"/>
      <c r="AWB30" s="18"/>
      <c r="AWC30" s="18"/>
      <c r="AWD30" s="18"/>
      <c r="AWE30" s="18"/>
      <c r="AWF30" s="18"/>
      <c r="AWG30" s="18"/>
      <c r="AWH30" s="18"/>
      <c r="AWI30" s="18"/>
      <c r="AWJ30" s="18"/>
      <c r="AWK30" s="18"/>
      <c r="AWL30" s="18"/>
      <c r="AWM30" s="18"/>
      <c r="AWN30" s="18"/>
      <c r="AWO30" s="18"/>
      <c r="AWP30" s="18"/>
      <c r="AWQ30" s="18"/>
      <c r="AWR30" s="18"/>
      <c r="AWS30" s="18"/>
      <c r="AWT30" s="18"/>
      <c r="AWU30" s="18"/>
      <c r="AWV30" s="18"/>
      <c r="AWW30" s="18"/>
      <c r="AWX30" s="18"/>
      <c r="AWY30" s="18"/>
      <c r="AWZ30" s="18"/>
      <c r="AXA30" s="18"/>
      <c r="AXB30" s="18"/>
      <c r="AXC30" s="18"/>
      <c r="AXD30" s="18"/>
      <c r="AXE30" s="18"/>
      <c r="AXF30" s="18"/>
      <c r="AXG30" s="18"/>
      <c r="AXH30" s="18"/>
      <c r="AXI30" s="18"/>
      <c r="AXJ30" s="18"/>
      <c r="AXK30" s="18"/>
      <c r="AXL30" s="18"/>
      <c r="AXM30" s="18"/>
      <c r="AXN30" s="18"/>
      <c r="AXO30" s="18"/>
      <c r="AXP30" s="18"/>
      <c r="AXQ30" s="18"/>
      <c r="AXR30" s="18"/>
      <c r="AXS30" s="18"/>
      <c r="AXT30" s="18"/>
      <c r="AXU30" s="18"/>
      <c r="AXV30" s="18"/>
      <c r="AXW30" s="18"/>
      <c r="AXX30" s="18"/>
      <c r="AXY30" s="18"/>
      <c r="AXZ30" s="18"/>
      <c r="AYA30" s="18"/>
      <c r="AYB30" s="18"/>
      <c r="AYC30" s="18"/>
      <c r="AYD30" s="18"/>
      <c r="AYE30" s="18"/>
      <c r="AYF30" s="18"/>
      <c r="AYG30" s="18"/>
      <c r="AYH30" s="18"/>
      <c r="AYI30" s="18"/>
      <c r="AYJ30" s="18"/>
      <c r="AYK30" s="18"/>
      <c r="AYL30" s="18"/>
      <c r="AYM30" s="18"/>
      <c r="AYN30" s="18"/>
      <c r="AYO30" s="18"/>
      <c r="AYP30" s="18"/>
      <c r="AYQ30" s="18"/>
      <c r="AYR30" s="18"/>
      <c r="AYS30" s="18"/>
      <c r="AYT30" s="18"/>
      <c r="AYU30" s="18"/>
      <c r="AYV30" s="18"/>
      <c r="AYW30" s="18"/>
      <c r="AYX30" s="18"/>
      <c r="AYY30" s="18"/>
      <c r="AYZ30" s="18"/>
      <c r="AZA30" s="18"/>
      <c r="AZB30" s="18"/>
      <c r="AZC30" s="18"/>
      <c r="AZD30" s="18"/>
      <c r="AZE30" s="18"/>
      <c r="AZF30" s="18"/>
      <c r="AZG30" s="18"/>
      <c r="AZH30" s="18"/>
      <c r="AZI30" s="18"/>
      <c r="AZJ30" s="18"/>
      <c r="AZK30" s="18"/>
      <c r="AZL30" s="18"/>
      <c r="AZM30" s="18"/>
      <c r="AZN30" s="18"/>
      <c r="AZO30" s="18"/>
      <c r="AZP30" s="18"/>
      <c r="AZQ30" s="18"/>
      <c r="AZR30" s="18"/>
      <c r="AZS30" s="18"/>
      <c r="AZT30" s="18"/>
      <c r="AZU30" s="18"/>
      <c r="AZV30" s="18"/>
      <c r="AZW30" s="18"/>
      <c r="AZX30" s="18"/>
      <c r="AZY30" s="18"/>
      <c r="AZZ30" s="18"/>
      <c r="BAA30" s="18"/>
      <c r="BAB30" s="18"/>
      <c r="BAC30" s="18"/>
      <c r="BAD30" s="18"/>
      <c r="BAE30" s="18"/>
      <c r="BAF30" s="18"/>
      <c r="BAG30" s="18"/>
      <c r="BAH30" s="18"/>
      <c r="BAI30" s="18"/>
      <c r="BAJ30" s="18"/>
      <c r="BAK30" s="18"/>
      <c r="BAL30" s="18"/>
      <c r="BAM30" s="18"/>
      <c r="BAN30" s="18"/>
      <c r="BAO30" s="18"/>
      <c r="BAP30" s="18"/>
      <c r="BAQ30" s="18"/>
      <c r="BAR30" s="18"/>
      <c r="BAS30" s="18"/>
      <c r="BAT30" s="18"/>
      <c r="BAU30" s="18"/>
      <c r="BAV30" s="18"/>
      <c r="BAW30" s="18"/>
      <c r="BAX30" s="18"/>
      <c r="BAY30" s="18"/>
      <c r="BAZ30" s="18"/>
      <c r="BBA30" s="18"/>
      <c r="BBB30" s="18"/>
      <c r="BBC30" s="18"/>
      <c r="BBD30" s="18"/>
      <c r="BBE30" s="18"/>
      <c r="BBF30" s="18"/>
      <c r="BBG30" s="18"/>
      <c r="BBH30" s="18"/>
      <c r="BBI30" s="18"/>
      <c r="BBJ30" s="18"/>
      <c r="BBK30" s="18"/>
      <c r="BBL30" s="18"/>
      <c r="BBM30" s="18"/>
      <c r="BBN30" s="18"/>
      <c r="BBO30" s="18"/>
      <c r="BBP30" s="18"/>
      <c r="BBQ30" s="18"/>
      <c r="BBR30" s="18"/>
      <c r="BBS30" s="18"/>
      <c r="BBT30" s="18"/>
      <c r="BBU30" s="18"/>
      <c r="BBV30" s="18"/>
      <c r="BBW30" s="18"/>
      <c r="BBX30" s="18"/>
      <c r="BBY30" s="18"/>
      <c r="BBZ30" s="18"/>
      <c r="BCA30" s="18"/>
      <c r="BCB30" s="18"/>
      <c r="BCC30" s="18"/>
      <c r="BCD30" s="18"/>
      <c r="BCE30" s="18"/>
      <c r="BCF30" s="18"/>
      <c r="BCG30" s="18"/>
      <c r="BCH30" s="18"/>
      <c r="BCI30" s="18"/>
      <c r="BCJ30" s="18"/>
      <c r="BCK30" s="18"/>
      <c r="BCL30" s="18"/>
      <c r="BCM30" s="18"/>
      <c r="BCN30" s="18"/>
      <c r="BCO30" s="18"/>
      <c r="BCP30" s="18"/>
      <c r="BCQ30" s="18"/>
      <c r="BCR30" s="18"/>
      <c r="BCS30" s="18"/>
      <c r="BCT30" s="18"/>
      <c r="BCU30" s="18"/>
      <c r="BCV30" s="18"/>
      <c r="BCW30" s="18"/>
      <c r="BCX30" s="18"/>
      <c r="BCY30" s="18"/>
      <c r="BCZ30" s="18"/>
      <c r="BDA30" s="18"/>
      <c r="BDB30" s="18"/>
      <c r="BDC30" s="18"/>
      <c r="BDD30" s="18"/>
      <c r="BDE30" s="18"/>
      <c r="BDF30" s="18"/>
      <c r="BDG30" s="18"/>
      <c r="BDH30" s="18"/>
      <c r="BDI30" s="18"/>
      <c r="BDJ30" s="18"/>
      <c r="BDK30" s="18"/>
      <c r="BDL30" s="18"/>
      <c r="BDM30" s="18"/>
      <c r="BDN30" s="18"/>
      <c r="BDO30" s="18"/>
      <c r="BDP30" s="18"/>
      <c r="BDQ30" s="18"/>
      <c r="BDR30" s="18"/>
      <c r="BDS30" s="18"/>
      <c r="BDT30" s="18"/>
      <c r="BDU30" s="18"/>
      <c r="BDV30" s="18"/>
      <c r="BDW30" s="18"/>
      <c r="BDX30" s="18"/>
      <c r="BDY30" s="18"/>
      <c r="BDZ30" s="18"/>
      <c r="BEA30" s="18"/>
      <c r="BEB30" s="18"/>
      <c r="BEC30" s="18"/>
      <c r="BED30" s="18"/>
      <c r="BEE30" s="18"/>
      <c r="BEF30" s="18"/>
      <c r="BEG30" s="18"/>
      <c r="BEH30" s="18"/>
      <c r="BEI30" s="18"/>
      <c r="BEJ30" s="18"/>
      <c r="BEK30" s="18"/>
      <c r="BEL30" s="18"/>
      <c r="BEM30" s="18"/>
      <c r="BEN30" s="18"/>
      <c r="BEO30" s="18"/>
      <c r="BEP30" s="18"/>
      <c r="BEQ30" s="18"/>
      <c r="BER30" s="18"/>
      <c r="BES30" s="18"/>
      <c r="BET30" s="18"/>
      <c r="BEU30" s="18"/>
      <c r="BEV30" s="18"/>
      <c r="BEW30" s="18"/>
      <c r="BEX30" s="18"/>
      <c r="BEY30" s="18"/>
      <c r="BEZ30" s="18"/>
      <c r="BFA30" s="18"/>
      <c r="BFB30" s="18"/>
      <c r="BFC30" s="18"/>
      <c r="BFD30" s="18"/>
      <c r="BFE30" s="18"/>
      <c r="BFF30" s="18"/>
      <c r="BFG30" s="18"/>
      <c r="BFH30" s="18"/>
      <c r="BFI30" s="18"/>
      <c r="BFJ30" s="18"/>
      <c r="BFK30" s="18"/>
      <c r="BFL30" s="18"/>
      <c r="BFM30" s="18"/>
      <c r="BFN30" s="18"/>
      <c r="BFO30" s="18"/>
      <c r="BFP30" s="18"/>
      <c r="BFQ30" s="18"/>
      <c r="BFR30" s="18"/>
      <c r="BFS30" s="18"/>
      <c r="BFT30" s="18"/>
      <c r="BFU30" s="18"/>
      <c r="BFV30" s="18"/>
      <c r="BFW30" s="18"/>
      <c r="BFX30" s="18"/>
      <c r="BFY30" s="18"/>
      <c r="BFZ30" s="18"/>
      <c r="BGA30" s="18"/>
      <c r="BGB30" s="18"/>
      <c r="BGC30" s="18"/>
      <c r="BGD30" s="18"/>
      <c r="BGE30" s="18"/>
      <c r="BGF30" s="18"/>
      <c r="BGG30" s="18"/>
      <c r="BGH30" s="18"/>
      <c r="BGI30" s="18"/>
      <c r="BGJ30" s="18"/>
      <c r="BGK30" s="18"/>
      <c r="BGL30" s="18"/>
      <c r="BGM30" s="18"/>
      <c r="BGN30" s="18"/>
      <c r="BGO30" s="18"/>
      <c r="BGP30" s="18"/>
      <c r="BGQ30" s="18"/>
      <c r="BGR30" s="18"/>
      <c r="BGS30" s="18"/>
      <c r="BGT30" s="18"/>
      <c r="BGU30" s="18"/>
      <c r="BGV30" s="18"/>
      <c r="BGW30" s="18"/>
      <c r="BGX30" s="18"/>
      <c r="BGY30" s="18"/>
      <c r="BGZ30" s="18"/>
      <c r="BHA30" s="18"/>
      <c r="BHB30" s="18"/>
      <c r="BHC30" s="18"/>
      <c r="BHD30" s="18"/>
      <c r="BHE30" s="18"/>
      <c r="BHF30" s="18"/>
      <c r="BHG30" s="18"/>
      <c r="BHH30" s="18"/>
      <c r="BHI30" s="18"/>
      <c r="BHJ30" s="18"/>
      <c r="BHK30" s="18"/>
      <c r="BHL30" s="18"/>
      <c r="BHM30" s="18"/>
      <c r="BHN30" s="18"/>
      <c r="BHO30" s="18"/>
      <c r="BHP30" s="18"/>
      <c r="BHQ30" s="18"/>
      <c r="BHR30" s="18"/>
      <c r="BHS30" s="18"/>
      <c r="BHT30" s="18"/>
      <c r="BHU30" s="18"/>
      <c r="BHV30" s="18"/>
      <c r="BHW30" s="18"/>
      <c r="BHX30" s="18"/>
      <c r="BHY30" s="18"/>
      <c r="BHZ30" s="18"/>
      <c r="BIA30" s="18"/>
      <c r="BIB30" s="18"/>
      <c r="BIC30" s="18"/>
      <c r="BID30" s="18"/>
      <c r="BIE30" s="18"/>
      <c r="BIF30" s="18"/>
      <c r="BIG30" s="18"/>
      <c r="BIH30" s="18"/>
      <c r="BII30" s="18"/>
      <c r="BIJ30" s="18"/>
      <c r="BIK30" s="18"/>
      <c r="BIL30" s="18"/>
      <c r="BIM30" s="18"/>
      <c r="BIN30" s="18"/>
      <c r="BIO30" s="18"/>
      <c r="BIP30" s="18"/>
      <c r="BIQ30" s="18"/>
      <c r="BIR30" s="18"/>
      <c r="BIS30" s="18"/>
      <c r="BIT30" s="18"/>
      <c r="BIU30" s="18"/>
      <c r="BIV30" s="18"/>
      <c r="BIW30" s="18"/>
      <c r="BIX30" s="18"/>
      <c r="BIY30" s="18"/>
      <c r="BIZ30" s="18"/>
      <c r="BJA30" s="18"/>
      <c r="BJB30" s="18"/>
      <c r="BJC30" s="18"/>
      <c r="BJD30" s="18"/>
      <c r="BJE30" s="18"/>
      <c r="BJF30" s="18"/>
      <c r="BJG30" s="18"/>
      <c r="BJH30" s="18"/>
      <c r="BJI30" s="18"/>
      <c r="BJJ30" s="18"/>
      <c r="BJK30" s="18"/>
      <c r="BJL30" s="18"/>
      <c r="BJM30" s="18"/>
      <c r="BJN30" s="18"/>
      <c r="BJO30" s="18"/>
      <c r="BJP30" s="18"/>
      <c r="BJQ30" s="18"/>
      <c r="BJR30" s="18"/>
      <c r="BJS30" s="18"/>
      <c r="BJT30" s="18"/>
      <c r="BJU30" s="18"/>
      <c r="BJV30" s="18"/>
      <c r="BJW30" s="18"/>
      <c r="BJX30" s="18"/>
      <c r="BJY30" s="18"/>
      <c r="BJZ30" s="18"/>
      <c r="BKA30" s="18"/>
      <c r="BKB30" s="18"/>
      <c r="BKC30" s="18"/>
      <c r="BKD30" s="18"/>
      <c r="BKE30" s="18"/>
      <c r="BKF30" s="18"/>
      <c r="BKG30" s="18"/>
      <c r="BKH30" s="18"/>
      <c r="BKI30" s="18"/>
      <c r="BKJ30" s="18"/>
      <c r="BKK30" s="18"/>
      <c r="BKL30" s="18"/>
      <c r="BKM30" s="18"/>
      <c r="BKN30" s="18"/>
      <c r="BKO30" s="18"/>
      <c r="BKP30" s="18"/>
      <c r="BKQ30" s="18"/>
      <c r="BKR30" s="18"/>
      <c r="BKS30" s="18"/>
      <c r="BKT30" s="18"/>
      <c r="BKU30" s="18"/>
      <c r="BKV30" s="18"/>
      <c r="BKW30" s="18"/>
      <c r="BKX30" s="18"/>
      <c r="BKY30" s="18"/>
      <c r="BKZ30" s="18"/>
      <c r="BLA30" s="18"/>
      <c r="BLB30" s="18"/>
      <c r="BLC30" s="18"/>
      <c r="BLD30" s="18"/>
      <c r="BLE30" s="18"/>
      <c r="BLF30" s="18"/>
      <c r="BLG30" s="18"/>
      <c r="BLH30" s="18"/>
      <c r="BLI30" s="18"/>
      <c r="BLJ30" s="18"/>
      <c r="BLK30" s="18"/>
      <c r="BLL30" s="18"/>
      <c r="BLM30" s="18"/>
      <c r="BLN30" s="18"/>
      <c r="BLO30" s="18"/>
      <c r="BLP30" s="18"/>
      <c r="BLQ30" s="18"/>
      <c r="BLR30" s="18"/>
      <c r="BLS30" s="18"/>
      <c r="BLT30" s="18"/>
      <c r="BLU30" s="18"/>
      <c r="BLV30" s="18"/>
      <c r="BLW30" s="18"/>
      <c r="BLX30" s="18"/>
      <c r="BLY30" s="18"/>
      <c r="BLZ30" s="18"/>
      <c r="BMA30" s="18"/>
      <c r="BMB30" s="18"/>
      <c r="BMC30" s="18"/>
      <c r="BMD30" s="18"/>
      <c r="BME30" s="18"/>
      <c r="BMF30" s="18"/>
      <c r="BMG30" s="18"/>
      <c r="BMH30" s="18"/>
      <c r="BMI30" s="18"/>
      <c r="BMJ30" s="18"/>
      <c r="BMK30" s="18"/>
      <c r="BML30" s="18"/>
      <c r="BMM30" s="18"/>
      <c r="BMN30" s="18"/>
      <c r="BMO30" s="18"/>
      <c r="BMP30" s="18"/>
      <c r="BMQ30" s="18"/>
      <c r="BMR30" s="18"/>
      <c r="BMS30" s="18"/>
      <c r="BMT30" s="18"/>
      <c r="BMU30" s="18"/>
      <c r="BMV30" s="18"/>
      <c r="BMW30" s="18"/>
      <c r="BMX30" s="18"/>
      <c r="BMY30" s="18"/>
      <c r="BMZ30" s="18"/>
      <c r="BNA30" s="18"/>
      <c r="BNB30" s="18"/>
      <c r="BNC30" s="18"/>
      <c r="BND30" s="18"/>
      <c r="BNE30" s="18"/>
      <c r="BNF30" s="18"/>
      <c r="BNG30" s="18"/>
      <c r="BNH30" s="18"/>
      <c r="BNI30" s="18"/>
      <c r="BNJ30" s="18"/>
      <c r="BNK30" s="18"/>
      <c r="BNL30" s="18"/>
      <c r="BNM30" s="18"/>
      <c r="BNN30" s="18"/>
      <c r="BNO30" s="18"/>
      <c r="BNP30" s="18"/>
      <c r="BNQ30" s="18"/>
      <c r="BNR30" s="18"/>
      <c r="BNS30" s="18"/>
      <c r="BNT30" s="18"/>
      <c r="BNU30" s="18"/>
      <c r="BNV30" s="18"/>
      <c r="BNW30" s="18"/>
      <c r="BNX30" s="18"/>
      <c r="BNY30" s="18"/>
      <c r="BNZ30" s="18"/>
      <c r="BOA30" s="18"/>
      <c r="BOB30" s="18"/>
      <c r="BOC30" s="18"/>
      <c r="BOD30" s="18"/>
      <c r="BOE30" s="18"/>
      <c r="BOF30" s="18"/>
      <c r="BOG30" s="18"/>
      <c r="BOH30" s="18"/>
      <c r="BOI30" s="18"/>
      <c r="BOJ30" s="18"/>
      <c r="BOK30" s="18"/>
      <c r="BOL30" s="18"/>
      <c r="BOM30" s="18"/>
      <c r="BON30" s="18"/>
      <c r="BOO30" s="18"/>
      <c r="BOP30" s="18"/>
      <c r="BOQ30" s="18"/>
      <c r="BOR30" s="18"/>
      <c r="BOS30" s="18"/>
      <c r="BOT30" s="18"/>
      <c r="BOU30" s="18"/>
      <c r="BOV30" s="18"/>
      <c r="BOW30" s="18"/>
      <c r="BOX30" s="18"/>
      <c r="BOY30" s="18"/>
      <c r="BOZ30" s="18"/>
      <c r="BPA30" s="18"/>
      <c r="BPB30" s="18"/>
      <c r="BPC30" s="18"/>
      <c r="BPD30" s="18"/>
      <c r="BPE30" s="18"/>
      <c r="BPF30" s="18"/>
      <c r="BPG30" s="18"/>
      <c r="BPH30" s="18"/>
      <c r="BPI30" s="18"/>
      <c r="BPJ30" s="18"/>
      <c r="BPK30" s="18"/>
      <c r="BPL30" s="18"/>
      <c r="BPM30" s="18"/>
      <c r="BPN30" s="18"/>
      <c r="BPO30" s="18"/>
      <c r="BPP30" s="18"/>
      <c r="BPQ30" s="18"/>
      <c r="BPR30" s="18"/>
      <c r="BPS30" s="18"/>
      <c r="BPT30" s="18"/>
      <c r="BPU30" s="18"/>
      <c r="BPV30" s="18"/>
      <c r="BPW30" s="18"/>
      <c r="BPX30" s="18"/>
      <c r="BPY30" s="18"/>
      <c r="BPZ30" s="18"/>
      <c r="BQA30" s="18"/>
      <c r="BQB30" s="18"/>
      <c r="BQC30" s="18"/>
      <c r="BQD30" s="18"/>
      <c r="BQE30" s="18"/>
      <c r="BQF30" s="18"/>
      <c r="BQG30" s="18"/>
      <c r="BQH30" s="18"/>
      <c r="BQI30" s="18"/>
      <c r="BQJ30" s="18"/>
      <c r="BQK30" s="18"/>
      <c r="BQL30" s="18"/>
      <c r="BQM30" s="18"/>
      <c r="BQN30" s="18"/>
      <c r="BQO30" s="18"/>
      <c r="BQP30" s="18"/>
      <c r="BQQ30" s="18"/>
      <c r="BQR30" s="18"/>
      <c r="BQS30" s="18"/>
      <c r="BQT30" s="18"/>
      <c r="BQU30" s="18"/>
      <c r="BQV30" s="18"/>
      <c r="BQW30" s="18"/>
      <c r="BQX30" s="18"/>
      <c r="BQY30" s="18"/>
      <c r="BQZ30" s="18"/>
      <c r="BRA30" s="18"/>
      <c r="BRB30" s="18"/>
      <c r="BRC30" s="18"/>
      <c r="BRD30" s="18"/>
      <c r="BRE30" s="18"/>
      <c r="BRF30" s="18"/>
      <c r="BRG30" s="18"/>
      <c r="BRH30" s="18"/>
      <c r="BRI30" s="18"/>
      <c r="BRJ30" s="18"/>
      <c r="BRK30" s="18"/>
      <c r="BRL30" s="18"/>
      <c r="BRM30" s="18"/>
      <c r="BRN30" s="18"/>
      <c r="BRO30" s="18"/>
      <c r="BRP30" s="18"/>
      <c r="BRQ30" s="18"/>
      <c r="BRR30" s="18"/>
      <c r="BRS30" s="18"/>
      <c r="BRT30" s="18"/>
      <c r="BRU30" s="18"/>
      <c r="BRV30" s="18"/>
      <c r="BRW30" s="18"/>
      <c r="BRX30" s="18"/>
      <c r="BRY30" s="18"/>
      <c r="BRZ30" s="18"/>
      <c r="BSA30" s="18"/>
      <c r="BSB30" s="18"/>
      <c r="BSC30" s="18"/>
      <c r="BSD30" s="18"/>
      <c r="BSE30" s="18"/>
      <c r="BSF30" s="18"/>
      <c r="BSG30" s="18"/>
      <c r="BSH30" s="18"/>
      <c r="BSI30" s="18"/>
      <c r="BSJ30" s="18"/>
      <c r="BSK30" s="18"/>
      <c r="BSL30" s="18"/>
      <c r="BSM30" s="18"/>
      <c r="BSN30" s="18"/>
      <c r="BSO30" s="18"/>
      <c r="BSP30" s="18"/>
      <c r="BSQ30" s="18"/>
      <c r="BSR30" s="18"/>
      <c r="BSS30" s="18"/>
      <c r="BST30" s="18"/>
      <c r="BSU30" s="18"/>
      <c r="BSV30" s="18"/>
      <c r="BSW30" s="18"/>
      <c r="BSX30" s="18"/>
      <c r="BSY30" s="18"/>
      <c r="BSZ30" s="18"/>
      <c r="BTA30" s="18"/>
      <c r="BTB30" s="18"/>
      <c r="BTC30" s="18"/>
      <c r="BTD30" s="18"/>
      <c r="BTE30" s="18"/>
      <c r="BTF30" s="18"/>
      <c r="BTG30" s="18"/>
      <c r="BTH30" s="18"/>
      <c r="BTI30" s="18"/>
      <c r="BTJ30" s="18"/>
      <c r="BTK30" s="18"/>
      <c r="BTL30" s="18"/>
      <c r="BTM30" s="18"/>
      <c r="BTN30" s="18"/>
      <c r="BTO30" s="18"/>
      <c r="BTP30" s="18"/>
      <c r="BTQ30" s="18"/>
      <c r="BTR30" s="18"/>
      <c r="BTS30" s="18"/>
      <c r="BTT30" s="18"/>
      <c r="BTU30" s="18"/>
      <c r="BTV30" s="18"/>
      <c r="BTW30" s="18"/>
      <c r="BTX30" s="18"/>
      <c r="BTY30" s="18"/>
      <c r="BTZ30" s="18"/>
      <c r="BUA30" s="18"/>
      <c r="BUB30" s="18"/>
      <c r="BUC30" s="18"/>
      <c r="BUD30" s="18"/>
      <c r="BUE30" s="18"/>
      <c r="BUF30" s="18"/>
      <c r="BUG30" s="18"/>
      <c r="BUH30" s="18"/>
      <c r="BUI30" s="18"/>
      <c r="BUJ30" s="18"/>
      <c r="BUK30" s="18"/>
      <c r="BUL30" s="18"/>
      <c r="BUM30" s="18"/>
      <c r="BUN30" s="18"/>
      <c r="BUO30" s="18"/>
      <c r="BUP30" s="18"/>
      <c r="BUQ30" s="18"/>
      <c r="BUR30" s="18"/>
      <c r="BUS30" s="18"/>
      <c r="BUT30" s="18"/>
      <c r="BUU30" s="18"/>
      <c r="BUV30" s="18"/>
      <c r="BUW30" s="18"/>
      <c r="BUX30" s="18"/>
      <c r="BUY30" s="18"/>
      <c r="BUZ30" s="18"/>
      <c r="BVA30" s="18"/>
      <c r="BVB30" s="18"/>
      <c r="BVC30" s="18"/>
      <c r="BVD30" s="18"/>
      <c r="BVE30" s="18"/>
      <c r="BVF30" s="18"/>
      <c r="BVG30" s="18"/>
      <c r="BVH30" s="18"/>
      <c r="BVI30" s="18"/>
      <c r="BVJ30" s="18"/>
      <c r="BVK30" s="18"/>
      <c r="BVL30" s="18"/>
      <c r="BVM30" s="18"/>
      <c r="BVN30" s="18"/>
      <c r="BVO30" s="18"/>
      <c r="BVP30" s="18"/>
      <c r="BVQ30" s="18"/>
      <c r="BVR30" s="18"/>
      <c r="BVS30" s="18"/>
      <c r="BVT30" s="18"/>
      <c r="BVU30" s="18"/>
      <c r="BVV30" s="18"/>
      <c r="BVW30" s="18"/>
      <c r="BVX30" s="18"/>
      <c r="BVY30" s="18"/>
      <c r="BVZ30" s="18"/>
      <c r="BWA30" s="18"/>
      <c r="BWB30" s="18"/>
      <c r="BWC30" s="18"/>
      <c r="BWD30" s="18"/>
      <c r="BWE30" s="18"/>
      <c r="BWF30" s="18"/>
      <c r="BWG30" s="18"/>
      <c r="BWH30" s="18"/>
      <c r="BWI30" s="18"/>
      <c r="BWJ30" s="18"/>
      <c r="BWK30" s="18"/>
      <c r="BWL30" s="18"/>
      <c r="BWM30" s="18"/>
      <c r="BWN30" s="18"/>
      <c r="BWO30" s="18"/>
      <c r="BWP30" s="18"/>
      <c r="BWQ30" s="18"/>
      <c r="BWR30" s="18"/>
      <c r="BWS30" s="18"/>
      <c r="BWT30" s="18"/>
      <c r="BWU30" s="18"/>
      <c r="BWV30" s="18"/>
      <c r="BWW30" s="18"/>
      <c r="BWX30" s="18"/>
      <c r="BWY30" s="18"/>
      <c r="BWZ30" s="18"/>
      <c r="BXA30" s="18"/>
      <c r="BXB30" s="18"/>
      <c r="BXC30" s="18"/>
      <c r="BXD30" s="18"/>
      <c r="BXE30" s="18"/>
      <c r="BXF30" s="18"/>
      <c r="BXG30" s="18"/>
      <c r="BXH30" s="18"/>
      <c r="BXI30" s="18"/>
      <c r="BXJ30" s="18"/>
      <c r="BXK30" s="18"/>
      <c r="BXL30" s="18"/>
      <c r="BXM30" s="18"/>
      <c r="BXN30" s="18"/>
      <c r="BXO30" s="18"/>
      <c r="BXP30" s="18"/>
      <c r="BXQ30" s="18"/>
      <c r="BXR30" s="18"/>
      <c r="BXS30" s="18"/>
      <c r="BXT30" s="18"/>
      <c r="BXU30" s="18"/>
      <c r="BXV30" s="18"/>
      <c r="BXW30" s="18"/>
      <c r="BXX30" s="18"/>
      <c r="BXY30" s="18"/>
      <c r="BXZ30" s="18"/>
      <c r="BYA30" s="18"/>
      <c r="BYB30" s="18"/>
      <c r="BYC30" s="18"/>
      <c r="BYD30" s="18"/>
      <c r="BYE30" s="18"/>
      <c r="BYF30" s="18"/>
      <c r="BYG30" s="18"/>
      <c r="BYH30" s="18"/>
      <c r="BYI30" s="18"/>
      <c r="BYJ30" s="18"/>
      <c r="BYK30" s="18"/>
      <c r="BYL30" s="18"/>
      <c r="BYM30" s="18"/>
      <c r="BYN30" s="18"/>
      <c r="BYO30" s="18"/>
      <c r="BYP30" s="18"/>
      <c r="BYQ30" s="18"/>
      <c r="BYR30" s="18"/>
      <c r="BYS30" s="18"/>
      <c r="BYT30" s="18"/>
      <c r="BYU30" s="18"/>
      <c r="BYV30" s="18"/>
      <c r="BYW30" s="18"/>
      <c r="BYX30" s="18"/>
      <c r="BYY30" s="18"/>
      <c r="BYZ30" s="18"/>
      <c r="BZA30" s="18"/>
      <c r="BZB30" s="18"/>
      <c r="BZC30" s="18"/>
      <c r="BZD30" s="18"/>
      <c r="BZE30" s="18"/>
      <c r="BZF30" s="18"/>
      <c r="BZG30" s="18"/>
      <c r="BZH30" s="18"/>
      <c r="BZI30" s="18"/>
      <c r="BZJ30" s="18"/>
      <c r="BZK30" s="18"/>
      <c r="BZL30" s="18"/>
      <c r="BZM30" s="18"/>
      <c r="BZN30" s="18"/>
      <c r="BZO30" s="18"/>
      <c r="BZP30" s="18"/>
      <c r="BZQ30" s="18"/>
      <c r="BZR30" s="18"/>
      <c r="BZS30" s="18"/>
      <c r="BZT30" s="18"/>
      <c r="BZU30" s="18"/>
      <c r="BZV30" s="18"/>
      <c r="BZW30" s="18"/>
      <c r="BZX30" s="18"/>
      <c r="BZY30" s="18"/>
      <c r="BZZ30" s="18"/>
      <c r="CAA30" s="18"/>
      <c r="CAB30" s="18"/>
      <c r="CAC30" s="18"/>
      <c r="CAD30" s="18"/>
      <c r="CAE30" s="18"/>
      <c r="CAF30" s="18"/>
      <c r="CAG30" s="18"/>
      <c r="CAH30" s="18"/>
      <c r="CAI30" s="18"/>
      <c r="CAJ30" s="18"/>
      <c r="CAK30" s="18"/>
      <c r="CAL30" s="18"/>
      <c r="CAM30" s="18"/>
      <c r="CAN30" s="18"/>
      <c r="CAO30" s="18"/>
      <c r="CAP30" s="18"/>
      <c r="CAQ30" s="18"/>
      <c r="CAR30" s="18"/>
      <c r="CAS30" s="18"/>
      <c r="CAT30" s="18"/>
      <c r="CAU30" s="18"/>
      <c r="CAV30" s="18"/>
      <c r="CAW30" s="18"/>
      <c r="CAX30" s="18"/>
      <c r="CAY30" s="18"/>
      <c r="CAZ30" s="18"/>
      <c r="CBA30" s="18"/>
      <c r="CBB30" s="18"/>
      <c r="CBC30" s="18"/>
      <c r="CBD30" s="18"/>
      <c r="CBE30" s="18"/>
      <c r="CBF30" s="18"/>
      <c r="CBG30" s="18"/>
      <c r="CBH30" s="18"/>
      <c r="CBI30" s="18"/>
      <c r="CBJ30" s="18"/>
      <c r="CBK30" s="18"/>
      <c r="CBL30" s="18"/>
      <c r="CBM30" s="18"/>
      <c r="CBN30" s="18"/>
      <c r="CBO30" s="18"/>
      <c r="CBP30" s="18"/>
      <c r="CBQ30" s="18"/>
      <c r="CBR30" s="18"/>
      <c r="CBS30" s="18"/>
      <c r="CBT30" s="18"/>
      <c r="CBU30" s="18"/>
      <c r="CBV30" s="18"/>
      <c r="CBW30" s="18"/>
      <c r="CBX30" s="18"/>
      <c r="CBY30" s="18"/>
      <c r="CBZ30" s="18"/>
      <c r="CCA30" s="18"/>
      <c r="CCB30" s="18"/>
      <c r="CCC30" s="18"/>
      <c r="CCD30" s="18"/>
      <c r="CCE30" s="18"/>
      <c r="CCF30" s="18"/>
      <c r="CCG30" s="18"/>
      <c r="CCH30" s="18"/>
      <c r="CCI30" s="18"/>
      <c r="CCJ30" s="18"/>
      <c r="CCK30" s="18"/>
      <c r="CCL30" s="18"/>
      <c r="CCM30" s="18"/>
      <c r="CCN30" s="18"/>
      <c r="CCO30" s="18"/>
      <c r="CCP30" s="18"/>
      <c r="CCQ30" s="18"/>
      <c r="CCR30" s="18"/>
      <c r="CCS30" s="18"/>
      <c r="CCT30" s="18"/>
      <c r="CCU30" s="18"/>
      <c r="CCV30" s="18"/>
      <c r="CCW30" s="18"/>
      <c r="CCX30" s="18"/>
      <c r="CCY30" s="18"/>
      <c r="CCZ30" s="18"/>
      <c r="CDA30" s="18"/>
      <c r="CDB30" s="18"/>
      <c r="CDC30" s="18"/>
      <c r="CDD30" s="18"/>
      <c r="CDE30" s="18"/>
      <c r="CDF30" s="18"/>
      <c r="CDG30" s="18"/>
      <c r="CDH30" s="18"/>
      <c r="CDI30" s="18"/>
      <c r="CDJ30" s="18"/>
      <c r="CDK30" s="18"/>
      <c r="CDL30" s="18"/>
      <c r="CDM30" s="18"/>
      <c r="CDN30" s="18"/>
      <c r="CDO30" s="18"/>
      <c r="CDP30" s="18"/>
      <c r="CDQ30" s="18"/>
      <c r="CDR30" s="18"/>
      <c r="CDS30" s="18"/>
      <c r="CDT30" s="18"/>
      <c r="CDU30" s="18"/>
      <c r="CDV30" s="18"/>
      <c r="CDW30" s="18"/>
      <c r="CDX30" s="18"/>
      <c r="CDY30" s="18"/>
      <c r="CDZ30" s="18"/>
      <c r="CEA30" s="18"/>
      <c r="CEB30" s="18"/>
      <c r="CEC30" s="18"/>
      <c r="CED30" s="18"/>
      <c r="CEE30" s="18"/>
      <c r="CEF30" s="18"/>
      <c r="CEG30" s="18"/>
      <c r="CEH30" s="18"/>
      <c r="CEI30" s="18"/>
      <c r="CEJ30" s="18"/>
      <c r="CEK30" s="18"/>
      <c r="CEL30" s="18"/>
      <c r="CEM30" s="18"/>
      <c r="CEN30" s="18"/>
      <c r="CEO30" s="18"/>
      <c r="CEP30" s="18"/>
      <c r="CEQ30" s="18"/>
      <c r="CER30" s="18"/>
      <c r="CES30" s="18"/>
      <c r="CET30" s="18"/>
      <c r="CEU30" s="18"/>
      <c r="CEV30" s="18"/>
      <c r="CEW30" s="18"/>
      <c r="CEX30" s="18"/>
      <c r="CEY30" s="18"/>
      <c r="CEZ30" s="18"/>
      <c r="CFA30" s="18"/>
      <c r="CFB30" s="18"/>
      <c r="CFC30" s="18"/>
      <c r="CFD30" s="18"/>
      <c r="CFE30" s="18"/>
      <c r="CFF30" s="18"/>
      <c r="CFG30" s="18"/>
      <c r="CFH30" s="18"/>
      <c r="CFI30" s="18"/>
      <c r="CFJ30" s="18"/>
      <c r="CFK30" s="18"/>
      <c r="CFL30" s="18"/>
      <c r="CFM30" s="18"/>
      <c r="CFN30" s="18"/>
      <c r="CFO30" s="18"/>
      <c r="CFP30" s="18"/>
      <c r="CFQ30" s="18"/>
      <c r="CFR30" s="18"/>
      <c r="CFS30" s="18"/>
      <c r="CFT30" s="18"/>
      <c r="CFU30" s="18"/>
      <c r="CFV30" s="18"/>
      <c r="CFW30" s="18"/>
      <c r="CFX30" s="18"/>
      <c r="CFY30" s="18"/>
      <c r="CFZ30" s="18"/>
      <c r="CGA30" s="18"/>
      <c r="CGB30" s="18"/>
      <c r="CGC30" s="18"/>
      <c r="CGD30" s="18"/>
      <c r="CGE30" s="18"/>
      <c r="CGF30" s="18"/>
      <c r="CGG30" s="18"/>
      <c r="CGH30" s="18"/>
      <c r="CGI30" s="18"/>
      <c r="CGJ30" s="18"/>
      <c r="CGK30" s="18"/>
      <c r="CGL30" s="18"/>
      <c r="CGM30" s="18"/>
      <c r="CGN30" s="18"/>
      <c r="CGO30" s="18"/>
      <c r="CGP30" s="18"/>
      <c r="CGQ30" s="18"/>
      <c r="CGR30" s="18"/>
      <c r="CGS30" s="18"/>
      <c r="CGT30" s="18"/>
      <c r="CGU30" s="18"/>
      <c r="CGV30" s="18"/>
      <c r="CGW30" s="18"/>
      <c r="CGX30" s="18"/>
      <c r="CGY30" s="18"/>
      <c r="CGZ30" s="18"/>
      <c r="CHA30" s="18"/>
      <c r="CHB30" s="18"/>
      <c r="CHC30" s="18"/>
      <c r="CHD30" s="18"/>
      <c r="CHE30" s="18"/>
      <c r="CHF30" s="18"/>
      <c r="CHG30" s="18"/>
      <c r="CHH30" s="18"/>
      <c r="CHI30" s="18"/>
      <c r="CHJ30" s="18"/>
    </row>
    <row r="31" spans="1:2246" ht="15" customHeight="1" thickBot="1" x14ac:dyDescent="0.3">
      <c r="B31" s="157" t="s">
        <v>39</v>
      </c>
      <c r="C31" s="158"/>
      <c r="D31" s="158"/>
      <c r="E31" s="159"/>
      <c r="F31" s="137" t="s">
        <v>2</v>
      </c>
      <c r="G31" s="138" t="s">
        <v>2</v>
      </c>
      <c r="H31" s="137" t="s">
        <v>2</v>
      </c>
      <c r="I31" s="138" t="s">
        <v>2</v>
      </c>
      <c r="J31" s="139" t="s">
        <v>2</v>
      </c>
      <c r="K31" s="127"/>
      <c r="L31" s="19"/>
      <c r="M31" s="22"/>
      <c r="N31" s="19"/>
      <c r="O31" s="1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</row>
    <row r="32" spans="1:2246" ht="15" customHeight="1" x14ac:dyDescent="0.25">
      <c r="B32" s="48">
        <v>2001</v>
      </c>
      <c r="C32" s="29" t="s">
        <v>17</v>
      </c>
      <c r="D32" s="3" t="s">
        <v>2</v>
      </c>
      <c r="E32" s="49" t="s">
        <v>2</v>
      </c>
      <c r="F32" s="140">
        <v>0.13</v>
      </c>
      <c r="G32" s="141">
        <f>SUM($G$5*F32)</f>
        <v>0</v>
      </c>
      <c r="H32" s="142">
        <f>SUM(H33:H47)</f>
        <v>0.1245</v>
      </c>
      <c r="I32" s="141">
        <f>SUM($G$5*H32)</f>
        <v>0</v>
      </c>
      <c r="J32" s="143" t="s">
        <v>76</v>
      </c>
      <c r="K32" s="127"/>
      <c r="L32" s="19"/>
      <c r="M32" s="21"/>
      <c r="N32" s="19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</row>
    <row r="33" spans="2:2246" ht="15" customHeight="1" x14ac:dyDescent="0.25">
      <c r="B33" s="48">
        <v>2002</v>
      </c>
      <c r="C33" s="50" t="s">
        <v>11</v>
      </c>
      <c r="D33" s="50" t="s">
        <v>4</v>
      </c>
      <c r="E33" s="51">
        <v>1</v>
      </c>
      <c r="F33" s="160"/>
      <c r="G33" s="162"/>
      <c r="H33" s="32">
        <v>1.4999999999999999E-2</v>
      </c>
      <c r="I33" s="162"/>
      <c r="J33" s="172"/>
      <c r="K33" s="127"/>
      <c r="L33" s="19"/>
      <c r="M33" s="21"/>
      <c r="N33" s="19"/>
      <c r="O33" s="1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</row>
    <row r="34" spans="2:2246" ht="30.2" customHeight="1" x14ac:dyDescent="0.25">
      <c r="B34" s="48">
        <v>2003</v>
      </c>
      <c r="C34" s="50" t="s">
        <v>18</v>
      </c>
      <c r="D34" s="50" t="s">
        <v>1</v>
      </c>
      <c r="E34" s="51">
        <v>95</v>
      </c>
      <c r="F34" s="160"/>
      <c r="G34" s="162"/>
      <c r="H34" s="47">
        <v>3.3000000000000002E-2</v>
      </c>
      <c r="I34" s="162"/>
      <c r="J34" s="172"/>
      <c r="K34" s="127"/>
      <c r="L34" s="19"/>
      <c r="M34" s="21"/>
      <c r="N34" s="19"/>
      <c r="O34" s="1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</row>
    <row r="35" spans="2:2246" ht="15" customHeight="1" x14ac:dyDescent="0.25">
      <c r="B35" s="48">
        <v>2004</v>
      </c>
      <c r="C35" s="52" t="s">
        <v>37</v>
      </c>
      <c r="D35" s="50" t="s">
        <v>5</v>
      </c>
      <c r="E35" s="51">
        <v>19</v>
      </c>
      <c r="F35" s="160"/>
      <c r="G35" s="162"/>
      <c r="H35" s="174">
        <v>3.2000000000000001E-2</v>
      </c>
      <c r="I35" s="162"/>
      <c r="J35" s="172"/>
      <c r="K35" s="127"/>
      <c r="L35" s="19"/>
      <c r="M35" s="21"/>
      <c r="N35" s="19"/>
      <c r="O35" s="1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</row>
    <row r="36" spans="2:2246" ht="30" x14ac:dyDescent="0.25">
      <c r="B36" s="48">
        <v>2005</v>
      </c>
      <c r="C36" s="52" t="s">
        <v>19</v>
      </c>
      <c r="D36" s="50" t="s">
        <v>5</v>
      </c>
      <c r="E36" s="51">
        <v>451</v>
      </c>
      <c r="F36" s="160"/>
      <c r="G36" s="162"/>
      <c r="H36" s="175"/>
      <c r="I36" s="162"/>
      <c r="J36" s="172"/>
      <c r="K36" s="127"/>
      <c r="L36" s="19"/>
      <c r="M36" s="21"/>
      <c r="N36" s="19"/>
      <c r="O36" s="1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</row>
    <row r="37" spans="2:2246" ht="75" x14ac:dyDescent="0.25">
      <c r="B37" s="48">
        <v>2006</v>
      </c>
      <c r="C37" s="52" t="s">
        <v>20</v>
      </c>
      <c r="D37" s="50" t="s">
        <v>5</v>
      </c>
      <c r="E37" s="51">
        <v>567</v>
      </c>
      <c r="F37" s="160"/>
      <c r="G37" s="162"/>
      <c r="H37" s="177"/>
      <c r="I37" s="162"/>
      <c r="J37" s="172"/>
      <c r="K37" s="127"/>
      <c r="L37" s="19"/>
      <c r="M37" s="21"/>
      <c r="N37" s="19"/>
      <c r="O37" s="1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</row>
    <row r="38" spans="2:2246" x14ac:dyDescent="0.25">
      <c r="B38" s="48">
        <v>2007</v>
      </c>
      <c r="C38" s="52" t="s">
        <v>21</v>
      </c>
      <c r="D38" s="50" t="s">
        <v>5</v>
      </c>
      <c r="E38" s="51">
        <v>24</v>
      </c>
      <c r="F38" s="160"/>
      <c r="G38" s="162"/>
      <c r="H38" s="53">
        <v>3.7999999999999999E-2</v>
      </c>
      <c r="I38" s="162"/>
      <c r="J38" s="172"/>
      <c r="K38" s="127"/>
      <c r="L38" s="19"/>
      <c r="M38" s="21"/>
      <c r="N38" s="19"/>
      <c r="O38" s="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</row>
    <row r="39" spans="2:2246" ht="60" x14ac:dyDescent="0.25">
      <c r="B39" s="48">
        <v>2008</v>
      </c>
      <c r="C39" s="54" t="s">
        <v>22</v>
      </c>
      <c r="D39" s="55" t="s">
        <v>5</v>
      </c>
      <c r="E39" s="56">
        <v>54</v>
      </c>
      <c r="F39" s="160"/>
      <c r="G39" s="162"/>
      <c r="H39" s="57">
        <v>5.0000000000000001E-3</v>
      </c>
      <c r="I39" s="162"/>
      <c r="J39" s="172"/>
      <c r="K39" s="127"/>
      <c r="L39" s="19"/>
      <c r="M39" s="21"/>
      <c r="N39" s="19"/>
      <c r="O39" s="1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</row>
    <row r="40" spans="2:2246" x14ac:dyDescent="0.25">
      <c r="B40" s="48">
        <v>2009</v>
      </c>
      <c r="C40" s="52" t="s">
        <v>6</v>
      </c>
      <c r="D40" s="50" t="s">
        <v>1</v>
      </c>
      <c r="E40" s="51">
        <v>168</v>
      </c>
      <c r="F40" s="160"/>
      <c r="G40" s="162"/>
      <c r="H40" s="35"/>
      <c r="I40" s="162"/>
      <c r="J40" s="172"/>
      <c r="K40" s="127"/>
      <c r="L40" s="19"/>
      <c r="M40" s="21"/>
      <c r="N40" s="19"/>
      <c r="O40" s="1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</row>
    <row r="41" spans="2:2246" ht="30" x14ac:dyDescent="0.25">
      <c r="B41" s="48">
        <v>2010</v>
      </c>
      <c r="C41" s="52" t="s">
        <v>28</v>
      </c>
      <c r="D41" s="50" t="s">
        <v>5</v>
      </c>
      <c r="E41" s="51">
        <v>12</v>
      </c>
      <c r="F41" s="160"/>
      <c r="G41" s="162"/>
      <c r="H41" s="35"/>
      <c r="I41" s="162"/>
      <c r="J41" s="172"/>
      <c r="K41" s="127"/>
      <c r="L41" s="19"/>
      <c r="M41" s="21"/>
      <c r="N41" s="19"/>
      <c r="O41" s="1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</row>
    <row r="42" spans="2:2246" ht="30" x14ac:dyDescent="0.25">
      <c r="B42" s="48">
        <v>2011</v>
      </c>
      <c r="C42" s="52" t="s">
        <v>29</v>
      </c>
      <c r="D42" s="50" t="s">
        <v>5</v>
      </c>
      <c r="E42" s="51">
        <v>15</v>
      </c>
      <c r="F42" s="160"/>
      <c r="G42" s="162"/>
      <c r="H42" s="35"/>
      <c r="I42" s="162"/>
      <c r="J42" s="172"/>
      <c r="K42" s="127"/>
      <c r="L42" s="19"/>
      <c r="M42" s="21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</row>
    <row r="43" spans="2:2246" x14ac:dyDescent="0.25">
      <c r="B43" s="48">
        <v>2012</v>
      </c>
      <c r="C43" s="58" t="s">
        <v>30</v>
      </c>
      <c r="D43" s="30" t="s">
        <v>4</v>
      </c>
      <c r="E43" s="59">
        <v>1</v>
      </c>
      <c r="F43" s="160"/>
      <c r="G43" s="162"/>
      <c r="H43" s="32">
        <v>1.5E-3</v>
      </c>
      <c r="I43" s="162"/>
      <c r="J43" s="172"/>
      <c r="K43" s="127"/>
      <c r="L43" s="19"/>
      <c r="M43" s="21"/>
      <c r="N43" s="19"/>
      <c r="O43" s="1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</row>
    <row r="44" spans="2:2246" ht="28.5" x14ac:dyDescent="0.25">
      <c r="B44" s="48">
        <v>2013</v>
      </c>
      <c r="C44" s="60" t="s">
        <v>31</v>
      </c>
      <c r="D44" s="61" t="s">
        <v>32</v>
      </c>
      <c r="E44" s="62">
        <v>1</v>
      </c>
      <c r="F44" s="160"/>
      <c r="G44" s="162"/>
      <c r="H44" s="35"/>
      <c r="I44" s="162"/>
      <c r="J44" s="172"/>
      <c r="K44" s="127"/>
      <c r="L44" s="19"/>
      <c r="M44" s="21"/>
      <c r="N44" s="19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</row>
    <row r="45" spans="2:2246" x14ac:dyDescent="0.25">
      <c r="B45" s="48">
        <v>2014</v>
      </c>
      <c r="C45" s="50" t="s">
        <v>8</v>
      </c>
      <c r="D45" s="50" t="s">
        <v>5</v>
      </c>
      <c r="E45" s="51">
        <v>16</v>
      </c>
      <c r="F45" s="160"/>
      <c r="G45" s="162"/>
      <c r="H45" s="35"/>
      <c r="I45" s="162"/>
      <c r="J45" s="172"/>
      <c r="K45" s="127"/>
      <c r="L45" s="19"/>
      <c r="M45" s="21"/>
      <c r="N45" s="19"/>
      <c r="O45" s="1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</row>
    <row r="46" spans="2:2246" x14ac:dyDescent="0.25">
      <c r="B46" s="48">
        <v>2015</v>
      </c>
      <c r="C46" s="60" t="s">
        <v>33</v>
      </c>
      <c r="D46" s="61" t="s">
        <v>3</v>
      </c>
      <c r="E46" s="62">
        <v>1</v>
      </c>
      <c r="F46" s="160"/>
      <c r="G46" s="162"/>
      <c r="H46" s="35"/>
      <c r="I46" s="162"/>
      <c r="J46" s="172"/>
      <c r="K46" s="127"/>
      <c r="L46" s="19"/>
      <c r="M46" s="21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</row>
    <row r="47" spans="2:2246" ht="15.75" thickBot="1" x14ac:dyDescent="0.3">
      <c r="B47" s="48">
        <v>2016</v>
      </c>
      <c r="C47" s="63" t="s">
        <v>34</v>
      </c>
      <c r="D47" s="64" t="s">
        <v>3</v>
      </c>
      <c r="E47" s="65">
        <v>2</v>
      </c>
      <c r="F47" s="161"/>
      <c r="G47" s="163"/>
      <c r="H47" s="66"/>
      <c r="I47" s="163"/>
      <c r="J47" s="173"/>
      <c r="K47" s="127"/>
      <c r="L47" s="19"/>
      <c r="M47" s="21"/>
      <c r="N47" s="19"/>
      <c r="O47" s="1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</row>
    <row r="48" spans="2:2246" ht="15.75" thickBot="1" x14ac:dyDescent="0.3">
      <c r="B48" s="157" t="s">
        <v>40</v>
      </c>
      <c r="C48" s="158"/>
      <c r="D48" s="158"/>
      <c r="E48" s="159"/>
      <c r="F48" s="134" t="s">
        <v>2</v>
      </c>
      <c r="G48" s="135" t="s">
        <v>2</v>
      </c>
      <c r="H48" s="134" t="s">
        <v>2</v>
      </c>
      <c r="I48" s="135" t="s">
        <v>2</v>
      </c>
      <c r="J48" s="136" t="s">
        <v>2</v>
      </c>
      <c r="K48" s="127"/>
      <c r="L48" s="19"/>
      <c r="M48" s="21"/>
      <c r="N48" s="19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</row>
    <row r="49" spans="2:2246" x14ac:dyDescent="0.25">
      <c r="B49" s="73">
        <v>3001</v>
      </c>
      <c r="C49" s="77" t="s">
        <v>17</v>
      </c>
      <c r="D49" s="67" t="s">
        <v>2</v>
      </c>
      <c r="E49" s="75" t="s">
        <v>2</v>
      </c>
      <c r="F49" s="125">
        <v>0.1</v>
      </c>
      <c r="G49" s="128">
        <f>SUM($G$5*F49)</f>
        <v>0</v>
      </c>
      <c r="H49" s="82">
        <f>SUM(H50:H62)</f>
        <v>8.6999999999999994E-2</v>
      </c>
      <c r="I49" s="128">
        <f>SUM($G$5*H49)</f>
        <v>0</v>
      </c>
      <c r="J49" s="69" t="s">
        <v>76</v>
      </c>
      <c r="K49" s="127"/>
      <c r="L49" s="19"/>
      <c r="M49" s="21"/>
      <c r="N49" s="19"/>
      <c r="O49" s="1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</row>
    <row r="50" spans="2:2246" x14ac:dyDescent="0.25">
      <c r="B50" s="73">
        <v>3002</v>
      </c>
      <c r="C50" s="86" t="s">
        <v>11</v>
      </c>
      <c r="D50" s="87" t="s">
        <v>4</v>
      </c>
      <c r="E50" s="88">
        <v>1</v>
      </c>
      <c r="F50" s="79"/>
      <c r="G50" s="164"/>
      <c r="H50" s="81">
        <v>8.9999999999999993E-3</v>
      </c>
      <c r="I50" s="164"/>
      <c r="J50" s="80"/>
      <c r="K50" s="127"/>
      <c r="L50" s="19"/>
      <c r="M50" s="21"/>
      <c r="N50" s="19"/>
      <c r="O50" s="1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</row>
    <row r="51" spans="2:2246" x14ac:dyDescent="0.25">
      <c r="B51" s="73">
        <v>3003</v>
      </c>
      <c r="C51" s="78" t="s">
        <v>18</v>
      </c>
      <c r="D51" s="87" t="s">
        <v>1</v>
      </c>
      <c r="E51" s="88">
        <v>68</v>
      </c>
      <c r="F51" s="160"/>
      <c r="G51" s="162"/>
      <c r="H51" s="83">
        <v>0.03</v>
      </c>
      <c r="I51" s="162"/>
      <c r="J51" s="172"/>
      <c r="K51" s="127"/>
      <c r="L51" s="19"/>
      <c r="M51" s="21"/>
      <c r="N51" s="19"/>
      <c r="O51" s="1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</row>
    <row r="52" spans="2:2246" ht="30" x14ac:dyDescent="0.25">
      <c r="B52" s="73">
        <v>3004</v>
      </c>
      <c r="C52" s="89" t="s">
        <v>37</v>
      </c>
      <c r="D52" s="87" t="s">
        <v>5</v>
      </c>
      <c r="E52" s="88">
        <v>42</v>
      </c>
      <c r="F52" s="160"/>
      <c r="G52" s="162"/>
      <c r="H52" s="191">
        <v>0.02</v>
      </c>
      <c r="I52" s="162"/>
      <c r="J52" s="172"/>
      <c r="K52" s="127"/>
      <c r="L52" s="19"/>
      <c r="M52" s="21"/>
      <c r="N52" s="19"/>
      <c r="O52" s="1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</row>
    <row r="53" spans="2:2246" ht="30" x14ac:dyDescent="0.25">
      <c r="B53" s="73">
        <v>3005</v>
      </c>
      <c r="C53" s="89" t="s">
        <v>19</v>
      </c>
      <c r="D53" s="87" t="s">
        <v>5</v>
      </c>
      <c r="E53" s="88">
        <v>288.3</v>
      </c>
      <c r="F53" s="160"/>
      <c r="G53" s="162"/>
      <c r="H53" s="191"/>
      <c r="I53" s="162"/>
      <c r="J53" s="172"/>
      <c r="K53" s="127"/>
      <c r="L53" s="19"/>
      <c r="M53" s="21"/>
      <c r="N53" s="19"/>
      <c r="O53" s="1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</row>
    <row r="54" spans="2:2246" ht="75" x14ac:dyDescent="0.25">
      <c r="B54" s="73">
        <v>3006</v>
      </c>
      <c r="C54" s="89" t="s">
        <v>20</v>
      </c>
      <c r="D54" s="87" t="s">
        <v>5</v>
      </c>
      <c r="E54" s="88">
        <v>409</v>
      </c>
      <c r="F54" s="160"/>
      <c r="G54" s="162"/>
      <c r="H54" s="191"/>
      <c r="I54" s="162"/>
      <c r="J54" s="172"/>
      <c r="K54" s="127"/>
      <c r="L54" s="19"/>
      <c r="M54" s="21"/>
      <c r="N54" s="19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</row>
    <row r="55" spans="2:2246" x14ac:dyDescent="0.25">
      <c r="B55" s="73">
        <v>3007</v>
      </c>
      <c r="C55" s="89" t="s">
        <v>21</v>
      </c>
      <c r="D55" s="87" t="s">
        <v>5</v>
      </c>
      <c r="E55" s="88">
        <v>46</v>
      </c>
      <c r="F55" s="160"/>
      <c r="G55" s="162"/>
      <c r="H55" s="192">
        <v>2.1999999999999999E-2</v>
      </c>
      <c r="I55" s="162"/>
      <c r="J55" s="172"/>
      <c r="K55" s="23"/>
    </row>
    <row r="56" spans="2:2246" ht="60" x14ac:dyDescent="0.25">
      <c r="B56" s="73">
        <v>3008</v>
      </c>
      <c r="C56" s="90" t="s">
        <v>22</v>
      </c>
      <c r="D56" s="91" t="s">
        <v>5</v>
      </c>
      <c r="E56" s="92">
        <v>439</v>
      </c>
      <c r="F56" s="160"/>
      <c r="G56" s="162"/>
      <c r="H56" s="192"/>
      <c r="I56" s="162"/>
      <c r="J56" s="172"/>
      <c r="K56" s="23"/>
    </row>
    <row r="57" spans="2:2246" ht="30" x14ac:dyDescent="0.25">
      <c r="B57" s="73">
        <v>3009</v>
      </c>
      <c r="C57" s="89" t="s">
        <v>28</v>
      </c>
      <c r="D57" s="87" t="s">
        <v>5</v>
      </c>
      <c r="E57" s="88">
        <v>68</v>
      </c>
      <c r="F57" s="160"/>
      <c r="G57" s="162"/>
      <c r="H57" s="74">
        <v>5.0000000000000001E-3</v>
      </c>
      <c r="I57" s="162"/>
      <c r="J57" s="172"/>
      <c r="K57" s="23"/>
    </row>
    <row r="58" spans="2:2246" ht="30" x14ac:dyDescent="0.25">
      <c r="B58" s="73">
        <v>3010</v>
      </c>
      <c r="C58" s="89" t="s">
        <v>29</v>
      </c>
      <c r="D58" s="87" t="s">
        <v>5</v>
      </c>
      <c r="E58" s="88">
        <v>84</v>
      </c>
      <c r="F58" s="160"/>
      <c r="G58" s="162"/>
      <c r="H58" s="84"/>
      <c r="I58" s="162"/>
      <c r="J58" s="172"/>
      <c r="K58" s="23"/>
    </row>
    <row r="59" spans="2:2246" x14ac:dyDescent="0.25">
      <c r="B59" s="73">
        <v>3011</v>
      </c>
      <c r="C59" s="93" t="s">
        <v>30</v>
      </c>
      <c r="D59" s="94" t="s">
        <v>4</v>
      </c>
      <c r="E59" s="86">
        <v>1</v>
      </c>
      <c r="F59" s="160"/>
      <c r="G59" s="162"/>
      <c r="H59" s="84"/>
      <c r="I59" s="162"/>
      <c r="J59" s="172"/>
      <c r="K59" s="23"/>
    </row>
    <row r="60" spans="2:2246" ht="25.5" x14ac:dyDescent="0.25">
      <c r="B60" s="73">
        <v>3012</v>
      </c>
      <c r="C60" s="95" t="s">
        <v>31</v>
      </c>
      <c r="D60" s="96" t="s">
        <v>32</v>
      </c>
      <c r="E60" s="97">
        <v>1</v>
      </c>
      <c r="F60" s="160"/>
      <c r="G60" s="162"/>
      <c r="H60" s="84"/>
      <c r="I60" s="162"/>
      <c r="J60" s="172"/>
      <c r="K60" s="23"/>
    </row>
    <row r="61" spans="2:2246" x14ac:dyDescent="0.25">
      <c r="B61" s="73">
        <v>3013</v>
      </c>
      <c r="C61" s="78" t="s">
        <v>8</v>
      </c>
      <c r="D61" s="87" t="s">
        <v>5</v>
      </c>
      <c r="E61" s="88">
        <v>23</v>
      </c>
      <c r="F61" s="160"/>
      <c r="G61" s="162"/>
      <c r="H61" s="83">
        <v>1E-3</v>
      </c>
      <c r="I61" s="162"/>
      <c r="J61" s="172"/>
      <c r="K61" s="23"/>
    </row>
    <row r="62" spans="2:2246" ht="15.75" thickBot="1" x14ac:dyDescent="0.3">
      <c r="B62" s="73">
        <v>3014</v>
      </c>
      <c r="C62" s="98" t="s">
        <v>33</v>
      </c>
      <c r="D62" s="99" t="s">
        <v>3</v>
      </c>
      <c r="E62" s="100">
        <v>1</v>
      </c>
      <c r="F62" s="161"/>
      <c r="G62" s="163"/>
      <c r="H62" s="85"/>
      <c r="I62" s="163"/>
      <c r="J62" s="173"/>
      <c r="K62" s="23"/>
    </row>
    <row r="63" spans="2:2246" ht="15.75" thickBot="1" x14ac:dyDescent="0.3">
      <c r="B63" s="157" t="s">
        <v>41</v>
      </c>
      <c r="C63" s="158"/>
      <c r="D63" s="158"/>
      <c r="E63" s="159"/>
      <c r="F63" s="137" t="s">
        <v>2</v>
      </c>
      <c r="G63" s="138" t="s">
        <v>2</v>
      </c>
      <c r="H63" s="137" t="s">
        <v>2</v>
      </c>
      <c r="I63" s="138" t="s">
        <v>2</v>
      </c>
      <c r="J63" s="139" t="s">
        <v>2</v>
      </c>
      <c r="K63" s="23"/>
    </row>
    <row r="64" spans="2:2246" x14ac:dyDescent="0.25">
      <c r="B64" s="48">
        <v>4001</v>
      </c>
      <c r="C64" s="101" t="s">
        <v>17</v>
      </c>
      <c r="D64" s="67" t="s">
        <v>2</v>
      </c>
      <c r="E64" s="75" t="s">
        <v>2</v>
      </c>
      <c r="F64" s="68">
        <v>0.45</v>
      </c>
      <c r="G64" s="128">
        <f>SUM($G$5*F64)</f>
        <v>0</v>
      </c>
      <c r="H64" s="82">
        <f>SUM(H65:H99)</f>
        <v>0.4</v>
      </c>
      <c r="I64" s="128">
        <f>SUM($G$5*H64)</f>
        <v>0</v>
      </c>
      <c r="J64" s="69" t="s">
        <v>76</v>
      </c>
      <c r="K64" s="127"/>
      <c r="L64" s="19"/>
      <c r="O64" s="8"/>
    </row>
    <row r="65" spans="2:11" x14ac:dyDescent="0.25">
      <c r="B65" s="48">
        <v>4002</v>
      </c>
      <c r="C65" s="102" t="s">
        <v>18</v>
      </c>
      <c r="D65" s="103" t="s">
        <v>1</v>
      </c>
      <c r="E65" s="104">
        <v>237.5</v>
      </c>
      <c r="F65" s="164"/>
      <c r="G65" s="164"/>
      <c r="H65" s="81">
        <v>4.4999999999999998E-2</v>
      </c>
      <c r="I65" s="164"/>
      <c r="J65" s="80"/>
      <c r="K65" s="23"/>
    </row>
    <row r="66" spans="2:11" ht="30" x14ac:dyDescent="0.25">
      <c r="B66" s="48">
        <v>4003</v>
      </c>
      <c r="C66" s="52" t="s">
        <v>37</v>
      </c>
      <c r="D66" s="103" t="s">
        <v>5</v>
      </c>
      <c r="E66" s="104">
        <v>20</v>
      </c>
      <c r="F66" s="162"/>
      <c r="G66" s="162"/>
      <c r="H66" s="83">
        <v>0.12</v>
      </c>
      <c r="I66" s="162"/>
      <c r="J66" s="172"/>
      <c r="K66" s="23"/>
    </row>
    <row r="67" spans="2:11" ht="30" x14ac:dyDescent="0.25">
      <c r="B67" s="48">
        <v>4004</v>
      </c>
      <c r="C67" s="52" t="s">
        <v>73</v>
      </c>
      <c r="D67" s="103" t="s">
        <v>5</v>
      </c>
      <c r="E67" s="104">
        <v>610</v>
      </c>
      <c r="F67" s="162"/>
      <c r="G67" s="162"/>
      <c r="H67" s="191">
        <v>0.1</v>
      </c>
      <c r="I67" s="162"/>
      <c r="J67" s="172"/>
      <c r="K67" s="23"/>
    </row>
    <row r="68" spans="2:11" ht="30" x14ac:dyDescent="0.25">
      <c r="B68" s="48">
        <v>4005</v>
      </c>
      <c r="C68" s="105" t="s">
        <v>19</v>
      </c>
      <c r="D68" s="103" t="s">
        <v>5</v>
      </c>
      <c r="E68" s="104">
        <v>630</v>
      </c>
      <c r="F68" s="162"/>
      <c r="G68" s="162"/>
      <c r="H68" s="191"/>
      <c r="I68" s="162"/>
      <c r="J68" s="172"/>
      <c r="K68" s="23"/>
    </row>
    <row r="69" spans="2:11" ht="75" x14ac:dyDescent="0.25">
      <c r="B69" s="48">
        <v>4006</v>
      </c>
      <c r="C69" s="105" t="s">
        <v>20</v>
      </c>
      <c r="D69" s="103" t="s">
        <v>5</v>
      </c>
      <c r="E69" s="104">
        <v>1482</v>
      </c>
      <c r="F69" s="162"/>
      <c r="G69" s="162"/>
      <c r="H69" s="191"/>
      <c r="I69" s="162"/>
      <c r="J69" s="172"/>
      <c r="K69" s="23"/>
    </row>
    <row r="70" spans="2:11" x14ac:dyDescent="0.25">
      <c r="B70" s="48">
        <v>4007</v>
      </c>
      <c r="C70" s="105" t="s">
        <v>21</v>
      </c>
      <c r="D70" s="103" t="s">
        <v>5</v>
      </c>
      <c r="E70" s="104">
        <v>50</v>
      </c>
      <c r="F70" s="162"/>
      <c r="G70" s="162"/>
      <c r="H70" s="192">
        <v>0.11</v>
      </c>
      <c r="I70" s="162"/>
      <c r="J70" s="172"/>
      <c r="K70" s="23"/>
    </row>
    <row r="71" spans="2:11" x14ac:dyDescent="0.25">
      <c r="B71" s="48">
        <v>4008</v>
      </c>
      <c r="C71" s="106" t="s">
        <v>42</v>
      </c>
      <c r="D71" s="107" t="s">
        <v>5</v>
      </c>
      <c r="E71" s="108">
        <v>610</v>
      </c>
      <c r="F71" s="162"/>
      <c r="G71" s="162"/>
      <c r="H71" s="192"/>
      <c r="I71" s="162"/>
      <c r="J71" s="172"/>
      <c r="K71" s="23"/>
    </row>
    <row r="72" spans="2:11" ht="60" x14ac:dyDescent="0.25">
      <c r="B72" s="48">
        <v>4009</v>
      </c>
      <c r="C72" s="109" t="s">
        <v>22</v>
      </c>
      <c r="D72" s="110" t="s">
        <v>5</v>
      </c>
      <c r="E72" s="111">
        <v>272</v>
      </c>
      <c r="F72" s="162"/>
      <c r="G72" s="162"/>
      <c r="H72" s="192"/>
      <c r="I72" s="162"/>
      <c r="J72" s="172"/>
      <c r="K72" s="23"/>
    </row>
    <row r="73" spans="2:11" ht="25.5" x14ac:dyDescent="0.25">
      <c r="B73" s="48">
        <v>4010</v>
      </c>
      <c r="C73" s="106" t="s">
        <v>43</v>
      </c>
      <c r="D73" s="107" t="s">
        <v>5</v>
      </c>
      <c r="E73" s="108">
        <v>243</v>
      </c>
      <c r="F73" s="162"/>
      <c r="G73" s="162"/>
      <c r="H73" s="192"/>
      <c r="I73" s="162"/>
      <c r="J73" s="172"/>
      <c r="K73" s="23"/>
    </row>
    <row r="74" spans="2:11" x14ac:dyDescent="0.25">
      <c r="B74" s="48">
        <v>4011</v>
      </c>
      <c r="C74" s="105" t="s">
        <v>44</v>
      </c>
      <c r="D74" s="103" t="s">
        <v>1</v>
      </c>
      <c r="E74" s="104">
        <v>106</v>
      </c>
      <c r="F74" s="162"/>
      <c r="G74" s="162"/>
      <c r="H74" s="192"/>
      <c r="I74" s="162"/>
      <c r="J74" s="172"/>
      <c r="K74" s="23"/>
    </row>
    <row r="75" spans="2:11" x14ac:dyDescent="0.25">
      <c r="B75" s="48">
        <v>4012</v>
      </c>
      <c r="C75" s="105" t="s">
        <v>6</v>
      </c>
      <c r="D75" s="103" t="s">
        <v>1</v>
      </c>
      <c r="E75" s="104">
        <v>156</v>
      </c>
      <c r="F75" s="162"/>
      <c r="G75" s="162"/>
      <c r="H75" s="192"/>
      <c r="I75" s="162"/>
      <c r="J75" s="172"/>
      <c r="K75" s="23"/>
    </row>
    <row r="76" spans="2:11" x14ac:dyDescent="0.25">
      <c r="B76" s="48">
        <v>4013</v>
      </c>
      <c r="C76" s="105" t="s">
        <v>23</v>
      </c>
      <c r="D76" s="103" t="s">
        <v>1</v>
      </c>
      <c r="E76" s="104">
        <v>130</v>
      </c>
      <c r="F76" s="162"/>
      <c r="G76" s="162"/>
      <c r="H76" s="192"/>
      <c r="I76" s="162"/>
      <c r="J76" s="172"/>
      <c r="K76" s="23"/>
    </row>
    <row r="77" spans="2:11" ht="60" x14ac:dyDescent="0.25">
      <c r="B77" s="48">
        <v>4014</v>
      </c>
      <c r="C77" s="112" t="s">
        <v>45</v>
      </c>
      <c r="D77" s="103" t="s">
        <v>5</v>
      </c>
      <c r="E77" s="104">
        <v>684</v>
      </c>
      <c r="F77" s="162"/>
      <c r="G77" s="162"/>
      <c r="H77" s="192"/>
      <c r="I77" s="162"/>
      <c r="J77" s="172"/>
      <c r="K77" s="23"/>
    </row>
    <row r="78" spans="2:11" x14ac:dyDescent="0.25">
      <c r="B78" s="48">
        <v>4015</v>
      </c>
      <c r="C78" s="105" t="s">
        <v>7</v>
      </c>
      <c r="D78" s="103" t="s">
        <v>5</v>
      </c>
      <c r="E78" s="104">
        <v>63</v>
      </c>
      <c r="F78" s="162"/>
      <c r="G78" s="162"/>
      <c r="H78" s="192"/>
      <c r="I78" s="162"/>
      <c r="J78" s="172"/>
      <c r="K78" s="23"/>
    </row>
    <row r="79" spans="2:11" x14ac:dyDescent="0.25">
      <c r="B79" s="48">
        <v>4016</v>
      </c>
      <c r="C79" s="112" t="s">
        <v>25</v>
      </c>
      <c r="D79" s="103" t="s">
        <v>5</v>
      </c>
      <c r="E79" s="104">
        <v>80</v>
      </c>
      <c r="F79" s="162"/>
      <c r="G79" s="162"/>
      <c r="H79" s="192"/>
      <c r="I79" s="162"/>
      <c r="J79" s="172"/>
      <c r="K79" s="23"/>
    </row>
    <row r="80" spans="2:11" x14ac:dyDescent="0.25">
      <c r="B80" s="48">
        <v>4017</v>
      </c>
      <c r="C80" s="105" t="s">
        <v>26</v>
      </c>
      <c r="D80" s="103" t="s">
        <v>5</v>
      </c>
      <c r="E80" s="104">
        <v>6</v>
      </c>
      <c r="F80" s="162"/>
      <c r="G80" s="162"/>
      <c r="H80" s="192"/>
      <c r="I80" s="162"/>
      <c r="J80" s="172"/>
      <c r="K80" s="23"/>
    </row>
    <row r="81" spans="2:11" ht="25.5" x14ac:dyDescent="0.25">
      <c r="B81" s="48">
        <v>4018</v>
      </c>
      <c r="C81" s="106" t="s">
        <v>46</v>
      </c>
      <c r="D81" s="107" t="s">
        <v>5</v>
      </c>
      <c r="E81" s="108">
        <v>684</v>
      </c>
      <c r="F81" s="162"/>
      <c r="G81" s="162"/>
      <c r="H81" s="192"/>
      <c r="I81" s="162"/>
      <c r="J81" s="172"/>
      <c r="K81" s="23"/>
    </row>
    <row r="82" spans="2:11" ht="30" x14ac:dyDescent="0.25">
      <c r="B82" s="48">
        <v>4019</v>
      </c>
      <c r="C82" s="105" t="s">
        <v>28</v>
      </c>
      <c r="D82" s="103" t="s">
        <v>5</v>
      </c>
      <c r="E82" s="104">
        <v>122</v>
      </c>
      <c r="F82" s="162"/>
      <c r="G82" s="162"/>
      <c r="H82" s="192"/>
      <c r="I82" s="162"/>
      <c r="J82" s="172"/>
      <c r="K82" s="23"/>
    </row>
    <row r="83" spans="2:11" ht="30" x14ac:dyDescent="0.25">
      <c r="B83" s="48">
        <v>4020</v>
      </c>
      <c r="C83" s="105" t="s">
        <v>29</v>
      </c>
      <c r="D83" s="103" t="s">
        <v>5</v>
      </c>
      <c r="E83" s="104">
        <v>151</v>
      </c>
      <c r="F83" s="162"/>
      <c r="G83" s="162"/>
      <c r="H83" s="192"/>
      <c r="I83" s="162"/>
      <c r="J83" s="172"/>
      <c r="K83" s="23"/>
    </row>
    <row r="84" spans="2:11" ht="30" x14ac:dyDescent="0.25">
      <c r="B84" s="48">
        <v>4021</v>
      </c>
      <c r="C84" s="113" t="s">
        <v>47</v>
      </c>
      <c r="D84" s="71" t="s">
        <v>5</v>
      </c>
      <c r="E84" s="76">
        <v>54</v>
      </c>
      <c r="F84" s="162"/>
      <c r="G84" s="162"/>
      <c r="H84" s="192"/>
      <c r="I84" s="162"/>
      <c r="J84" s="172"/>
      <c r="K84" s="23"/>
    </row>
    <row r="85" spans="2:11" x14ac:dyDescent="0.25">
      <c r="B85" s="48">
        <v>4022</v>
      </c>
      <c r="C85" s="113" t="s">
        <v>30</v>
      </c>
      <c r="D85" s="70" t="s">
        <v>4</v>
      </c>
      <c r="E85" s="114">
        <v>1</v>
      </c>
      <c r="F85" s="162"/>
      <c r="G85" s="162"/>
      <c r="H85" s="192"/>
      <c r="I85" s="162"/>
      <c r="J85" s="172"/>
      <c r="K85" s="23"/>
    </row>
    <row r="86" spans="2:11" ht="25.5" x14ac:dyDescent="0.25">
      <c r="B86" s="48">
        <v>4023</v>
      </c>
      <c r="C86" s="106" t="s">
        <v>31</v>
      </c>
      <c r="D86" s="107" t="s">
        <v>32</v>
      </c>
      <c r="E86" s="108">
        <v>1</v>
      </c>
      <c r="F86" s="162"/>
      <c r="G86" s="162"/>
      <c r="H86" s="192"/>
      <c r="I86" s="162"/>
      <c r="J86" s="172"/>
      <c r="K86" s="23"/>
    </row>
    <row r="87" spans="2:11" x14ac:dyDescent="0.25">
      <c r="B87" s="48">
        <v>4024</v>
      </c>
      <c r="C87" s="102" t="s">
        <v>8</v>
      </c>
      <c r="D87" s="103" t="s">
        <v>5</v>
      </c>
      <c r="E87" s="104">
        <v>90</v>
      </c>
      <c r="F87" s="162"/>
      <c r="G87" s="162"/>
      <c r="H87" s="192"/>
      <c r="I87" s="162"/>
      <c r="J87" s="172"/>
      <c r="K87" s="23"/>
    </row>
    <row r="88" spans="2:11" x14ac:dyDescent="0.25">
      <c r="B88" s="48">
        <v>4025</v>
      </c>
      <c r="C88" s="106" t="s">
        <v>74</v>
      </c>
      <c r="D88" s="107" t="s">
        <v>3</v>
      </c>
      <c r="E88" s="108">
        <v>4</v>
      </c>
      <c r="F88" s="162"/>
      <c r="G88" s="162"/>
      <c r="H88" s="192"/>
      <c r="I88" s="162"/>
      <c r="J88" s="172"/>
      <c r="K88" s="23"/>
    </row>
    <row r="89" spans="2:11" x14ac:dyDescent="0.25">
      <c r="B89" s="48">
        <v>4026</v>
      </c>
      <c r="C89" s="106" t="s">
        <v>75</v>
      </c>
      <c r="D89" s="107" t="s">
        <v>3</v>
      </c>
      <c r="E89" s="108">
        <v>4</v>
      </c>
      <c r="F89" s="162"/>
      <c r="G89" s="162"/>
      <c r="H89" s="192"/>
      <c r="I89" s="162"/>
      <c r="J89" s="172"/>
      <c r="K89" s="23"/>
    </row>
    <row r="90" spans="2:11" x14ac:dyDescent="0.25">
      <c r="B90" s="48">
        <v>4027</v>
      </c>
      <c r="C90" s="106" t="s">
        <v>48</v>
      </c>
      <c r="D90" s="107" t="s">
        <v>3</v>
      </c>
      <c r="E90" s="108">
        <v>2</v>
      </c>
      <c r="F90" s="162"/>
      <c r="G90" s="162"/>
      <c r="H90" s="192"/>
      <c r="I90" s="162"/>
      <c r="J90" s="172"/>
      <c r="K90" s="23"/>
    </row>
    <row r="91" spans="2:11" x14ac:dyDescent="0.25">
      <c r="B91" s="48">
        <v>4028</v>
      </c>
      <c r="C91" s="106" t="s">
        <v>49</v>
      </c>
      <c r="D91" s="107" t="s">
        <v>3</v>
      </c>
      <c r="E91" s="108">
        <v>2</v>
      </c>
      <c r="F91" s="162"/>
      <c r="G91" s="162"/>
      <c r="H91" s="192"/>
      <c r="I91" s="162"/>
      <c r="J91" s="172"/>
      <c r="K91" s="23"/>
    </row>
    <row r="92" spans="2:11" x14ac:dyDescent="0.25">
      <c r="B92" s="48">
        <v>4029</v>
      </c>
      <c r="C92" s="106" t="s">
        <v>50</v>
      </c>
      <c r="D92" s="107" t="s">
        <v>3</v>
      </c>
      <c r="E92" s="108">
        <v>3</v>
      </c>
      <c r="F92" s="162"/>
      <c r="G92" s="162"/>
      <c r="H92" s="192"/>
      <c r="I92" s="162"/>
      <c r="J92" s="172"/>
      <c r="K92" s="23"/>
    </row>
    <row r="93" spans="2:11" x14ac:dyDescent="0.25">
      <c r="B93" s="48">
        <v>4030</v>
      </c>
      <c r="C93" s="106" t="s">
        <v>34</v>
      </c>
      <c r="D93" s="107" t="s">
        <v>3</v>
      </c>
      <c r="E93" s="108">
        <v>4</v>
      </c>
      <c r="F93" s="162"/>
      <c r="G93" s="162"/>
      <c r="H93" s="74">
        <v>2.5000000000000001E-2</v>
      </c>
      <c r="I93" s="162"/>
      <c r="J93" s="172"/>
      <c r="K93" s="23"/>
    </row>
    <row r="94" spans="2:11" x14ac:dyDescent="0.25">
      <c r="B94" s="48">
        <v>4031</v>
      </c>
      <c r="C94" s="106" t="s">
        <v>51</v>
      </c>
      <c r="D94" s="107" t="s">
        <v>52</v>
      </c>
      <c r="E94" s="108">
        <v>88</v>
      </c>
      <c r="F94" s="162"/>
      <c r="G94" s="162"/>
      <c r="H94" s="84"/>
      <c r="I94" s="162"/>
      <c r="J94" s="172"/>
      <c r="K94" s="23"/>
    </row>
    <row r="95" spans="2:11" x14ac:dyDescent="0.25">
      <c r="B95" s="48">
        <v>4032</v>
      </c>
      <c r="C95" s="113" t="s">
        <v>53</v>
      </c>
      <c r="D95" s="70" t="s">
        <v>3</v>
      </c>
      <c r="E95" s="59">
        <v>2</v>
      </c>
      <c r="F95" s="162"/>
      <c r="G95" s="162"/>
      <c r="H95" s="84"/>
      <c r="I95" s="162"/>
      <c r="J95" s="172"/>
      <c r="K95" s="23"/>
    </row>
    <row r="96" spans="2:11" x14ac:dyDescent="0.25">
      <c r="B96" s="48">
        <v>4033</v>
      </c>
      <c r="C96" s="115" t="s">
        <v>54</v>
      </c>
      <c r="D96" s="107" t="s">
        <v>3</v>
      </c>
      <c r="E96" s="108">
        <v>2</v>
      </c>
      <c r="F96" s="162"/>
      <c r="G96" s="162"/>
      <c r="H96" s="84"/>
      <c r="I96" s="162"/>
      <c r="J96" s="172"/>
      <c r="K96" s="23"/>
    </row>
    <row r="97" spans="2:11" x14ac:dyDescent="0.25">
      <c r="B97" s="48">
        <v>4034</v>
      </c>
      <c r="C97" s="115" t="s">
        <v>55</v>
      </c>
      <c r="D97" s="107" t="s">
        <v>32</v>
      </c>
      <c r="E97" s="108">
        <v>1</v>
      </c>
      <c r="F97" s="162"/>
      <c r="G97" s="162"/>
      <c r="H97" s="84"/>
      <c r="I97" s="162"/>
      <c r="J97" s="172"/>
      <c r="K97" s="23"/>
    </row>
    <row r="98" spans="2:11" x14ac:dyDescent="0.25">
      <c r="B98" s="48">
        <v>4035</v>
      </c>
      <c r="C98" s="115" t="s">
        <v>56</v>
      </c>
      <c r="D98" s="107" t="s">
        <v>32</v>
      </c>
      <c r="E98" s="108">
        <v>1</v>
      </c>
      <c r="F98" s="162"/>
      <c r="G98" s="162"/>
      <c r="H98" s="84"/>
      <c r="I98" s="162"/>
      <c r="J98" s="172"/>
      <c r="K98" s="23"/>
    </row>
    <row r="99" spans="2:11" ht="15.75" thickBot="1" x14ac:dyDescent="0.3">
      <c r="B99" s="48">
        <v>4036</v>
      </c>
      <c r="C99" s="116" t="s">
        <v>57</v>
      </c>
      <c r="D99" s="117" t="s">
        <v>32</v>
      </c>
      <c r="E99" s="118">
        <v>2</v>
      </c>
      <c r="F99" s="163"/>
      <c r="G99" s="163"/>
      <c r="H99" s="84"/>
      <c r="I99" s="163"/>
      <c r="J99" s="173"/>
      <c r="K99" s="23"/>
    </row>
    <row r="100" spans="2:11" x14ac:dyDescent="0.25">
      <c r="B100" s="48">
        <v>5000</v>
      </c>
      <c r="C100" s="101" t="s">
        <v>58</v>
      </c>
      <c r="D100" s="67" t="s">
        <v>2</v>
      </c>
      <c r="E100" s="75" t="s">
        <v>2</v>
      </c>
      <c r="F100" s="68">
        <f>SUM(F101:F103)</f>
        <v>7.0000000000000007E-2</v>
      </c>
      <c r="G100" s="128">
        <f>F100*$G$5</f>
        <v>0</v>
      </c>
      <c r="H100" s="125">
        <f>SUM(H101:H103)</f>
        <v>7.0000000000000007E-2</v>
      </c>
      <c r="I100" s="129">
        <f>SUM(I101:I103)</f>
        <v>0</v>
      </c>
      <c r="J100" s="69" t="s">
        <v>38</v>
      </c>
      <c r="K100" s="23"/>
    </row>
    <row r="101" spans="2:11" ht="60" x14ac:dyDescent="0.25">
      <c r="B101" s="102">
        <v>5001</v>
      </c>
      <c r="C101" s="105" t="s">
        <v>59</v>
      </c>
      <c r="D101" s="102" t="s">
        <v>4</v>
      </c>
      <c r="E101" s="59">
        <v>1</v>
      </c>
      <c r="F101" s="131">
        <v>0.03</v>
      </c>
      <c r="G101" s="132">
        <f>SUM($G$5*F101)</f>
        <v>0</v>
      </c>
      <c r="H101" s="131">
        <v>0.03</v>
      </c>
      <c r="I101" s="132">
        <f>SUM($G$5*H101)</f>
        <v>0</v>
      </c>
      <c r="J101" s="133"/>
      <c r="K101" s="127"/>
    </row>
    <row r="102" spans="2:11" ht="45" x14ac:dyDescent="0.25">
      <c r="B102" s="86">
        <v>5002</v>
      </c>
      <c r="C102" s="52" t="s">
        <v>60</v>
      </c>
      <c r="D102" s="102" t="s">
        <v>4</v>
      </c>
      <c r="E102" s="59">
        <v>1</v>
      </c>
      <c r="F102" s="131">
        <v>1.4999999999999999E-2</v>
      </c>
      <c r="G102" s="132">
        <f>SUM($G$5*F102)</f>
        <v>0</v>
      </c>
      <c r="H102" s="131">
        <v>1.4999999999999999E-2</v>
      </c>
      <c r="I102" s="132">
        <f>SUM($G$5*H102)</f>
        <v>0</v>
      </c>
      <c r="J102" s="133"/>
      <c r="K102" s="127"/>
    </row>
    <row r="103" spans="2:11" ht="45.75" thickBot="1" x14ac:dyDescent="0.3">
      <c r="B103" s="86">
        <v>5003</v>
      </c>
      <c r="C103" s="52" t="s">
        <v>61</v>
      </c>
      <c r="D103" s="102" t="s">
        <v>4</v>
      </c>
      <c r="E103" s="59">
        <v>1</v>
      </c>
      <c r="F103" s="131">
        <v>2.5000000000000001E-2</v>
      </c>
      <c r="G103" s="132">
        <f>SUM($G$5*F103)</f>
        <v>0</v>
      </c>
      <c r="H103" s="131">
        <v>2.5000000000000001E-2</v>
      </c>
      <c r="I103" s="132">
        <f>SUM($G$5*H103)</f>
        <v>0</v>
      </c>
      <c r="J103" s="133"/>
      <c r="K103" s="127"/>
    </row>
    <row r="104" spans="2:11" ht="19.5" thickBot="1" x14ac:dyDescent="0.35">
      <c r="B104" s="155" t="s">
        <v>72</v>
      </c>
      <c r="C104" s="156"/>
      <c r="D104" s="156"/>
      <c r="E104" s="156"/>
      <c r="F104" s="156"/>
      <c r="G104" s="152">
        <f>G7+G32+G49+G64+G100</f>
        <v>0</v>
      </c>
      <c r="I104" s="130"/>
      <c r="K104" s="23"/>
    </row>
    <row r="105" spans="2:11" x14ac:dyDescent="0.25">
      <c r="G105" s="126"/>
      <c r="I105" s="130"/>
      <c r="K105" s="23"/>
    </row>
    <row r="106" spans="2:11" x14ac:dyDescent="0.25">
      <c r="G106" s="126"/>
      <c r="I106" s="130"/>
      <c r="K106" s="23"/>
    </row>
    <row r="107" spans="2:11" x14ac:dyDescent="0.25">
      <c r="C107" s="119"/>
      <c r="I107" s="130"/>
      <c r="K107" s="23"/>
    </row>
    <row r="108" spans="2:11" x14ac:dyDescent="0.25">
      <c r="C108" s="119"/>
      <c r="I108" s="130"/>
      <c r="K108" s="23"/>
    </row>
    <row r="109" spans="2:11" x14ac:dyDescent="0.25">
      <c r="C109" s="119"/>
      <c r="K109" s="23"/>
    </row>
    <row r="110" spans="2:11" x14ac:dyDescent="0.25">
      <c r="C110" s="119"/>
      <c r="K110" s="23"/>
    </row>
    <row r="111" spans="2:11" hidden="1" x14ac:dyDescent="0.25">
      <c r="C111" s="119"/>
      <c r="I111" s="34" t="s">
        <v>63</v>
      </c>
      <c r="J111" s="122">
        <v>2798620.44</v>
      </c>
    </row>
    <row r="112" spans="2:11" hidden="1" x14ac:dyDescent="0.25">
      <c r="I112" s="34" t="s">
        <v>64</v>
      </c>
      <c r="J112" s="122">
        <v>1439222.75</v>
      </c>
    </row>
    <row r="113" spans="9:10" hidden="1" x14ac:dyDescent="0.25">
      <c r="I113" s="34" t="s">
        <v>65</v>
      </c>
      <c r="J113" s="122">
        <v>1044268.19</v>
      </c>
    </row>
    <row r="114" spans="9:10" hidden="1" x14ac:dyDescent="0.25">
      <c r="I114" s="34" t="s">
        <v>66</v>
      </c>
      <c r="J114" s="122">
        <v>4969329.0999999996</v>
      </c>
    </row>
    <row r="115" spans="9:10" hidden="1" x14ac:dyDescent="0.25">
      <c r="I115" s="34" t="s">
        <v>67</v>
      </c>
      <c r="J115" s="123">
        <v>337761.98</v>
      </c>
    </row>
    <row r="116" spans="9:10" hidden="1" x14ac:dyDescent="0.25">
      <c r="I116" s="34" t="s">
        <v>68</v>
      </c>
      <c r="J116" s="123">
        <v>163079.75</v>
      </c>
    </row>
    <row r="117" spans="9:10" hidden="1" x14ac:dyDescent="0.25">
      <c r="I117" s="34" t="s">
        <v>69</v>
      </c>
      <c r="J117" s="123">
        <v>255802.6</v>
      </c>
    </row>
    <row r="118" spans="9:10" hidden="1" x14ac:dyDescent="0.25">
      <c r="J118" s="124">
        <f>SUM(J111:J117)</f>
        <v>11008084.809999999</v>
      </c>
    </row>
    <row r="119" spans="9:10" hidden="1" x14ac:dyDescent="0.25"/>
  </sheetData>
  <protectedRanges>
    <protectedRange sqref="C26 D25:E25 D30:E30" name="udostępnienie_5_1"/>
    <protectedRange sqref="C15:C19 D15:E22 C21:C22 C14:E14 C23:E24" name="udostępnienie_13_1_1"/>
    <protectedRange sqref="C20" name="udostępnienie_13_1_1_1"/>
    <protectedRange sqref="C27:E27" name="udostępnienie_13_4_1"/>
    <protectedRange sqref="C44 D43:E43" name="udostępnienie_5_2"/>
    <protectedRange sqref="C39:E42" name="udostępnienie_13_1_2"/>
    <protectedRange sqref="C45:E45" name="udostępnienie_13_4_1_1"/>
    <protectedRange sqref="D95:E95 C96:C99" name="udostępnienie_5_1_1"/>
    <protectedRange sqref="C86 D85:E85 D92:E92 D101:E103" name="udostępnienie_5_2_1"/>
    <protectedRange sqref="C74:C78 D74:E81 C80:C81 C82:E84 C72:E73" name="udostępnienie_13_1_1_2"/>
    <protectedRange sqref="C79" name="udostępnienie_13_1_1_1_1"/>
    <protectedRange sqref="C87:E89" name="udostępnienie_13_4_1_1_1"/>
    <protectedRange sqref="C104:E104" name="udostępnienie_1_2"/>
  </protectedRanges>
  <mergeCells count="36">
    <mergeCell ref="J66:J99"/>
    <mergeCell ref="H67:H69"/>
    <mergeCell ref="H70:H92"/>
    <mergeCell ref="F51:F62"/>
    <mergeCell ref="J51:J62"/>
    <mergeCell ref="H52:H54"/>
    <mergeCell ref="H55:H56"/>
    <mergeCell ref="I65:I99"/>
    <mergeCell ref="G65:G99"/>
    <mergeCell ref="F65:F99"/>
    <mergeCell ref="J33:J47"/>
    <mergeCell ref="H35:H37"/>
    <mergeCell ref="B48:E48"/>
    <mergeCell ref="I33:I47"/>
    <mergeCell ref="I50:I62"/>
    <mergeCell ref="B1:J1"/>
    <mergeCell ref="H12:H15"/>
    <mergeCell ref="B6:E6"/>
    <mergeCell ref="F8:F30"/>
    <mergeCell ref="J8:J30"/>
    <mergeCell ref="H26:H30"/>
    <mergeCell ref="H10:H11"/>
    <mergeCell ref="J4:J5"/>
    <mergeCell ref="H4:H5"/>
    <mergeCell ref="I4:I5"/>
    <mergeCell ref="I8:I30"/>
    <mergeCell ref="B4:E5"/>
    <mergeCell ref="F4:F5"/>
    <mergeCell ref="B2:J2"/>
    <mergeCell ref="B104:F104"/>
    <mergeCell ref="B63:E63"/>
    <mergeCell ref="B31:E31"/>
    <mergeCell ref="F33:F47"/>
    <mergeCell ref="G8:G30"/>
    <mergeCell ref="G33:G47"/>
    <mergeCell ref="G50:G6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TER.3 - ZTM_PODST</vt:lpstr>
      <vt:lpstr>'TER.3 - ZTM_PODST'!Obszar_wydruku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Boczek</dc:creator>
  <cp:lastModifiedBy>Dawid Kozłowski</cp:lastModifiedBy>
  <cp:lastPrinted>2020-07-06T12:44:06Z</cp:lastPrinted>
  <dcterms:created xsi:type="dcterms:W3CDTF">2017-03-17T12:58:51Z</dcterms:created>
  <dcterms:modified xsi:type="dcterms:W3CDTF">2022-02-09T08:16:28Z</dcterms:modified>
</cp:coreProperties>
</file>