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P:\ZAMÓWIENIA\PRZETARGI\ZDM\ROB_BUD_2023_WARSZAWSKA RB_MW_2022-350\06_Wyjasnienia 2 do SWS_31-03-2023\"/>
    </mc:Choice>
  </mc:AlternateContent>
  <xr:revisionPtr revIDLastSave="0" documentId="8_{C42B7EE4-4668-45BF-A03F-F95CD866CD6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ZZK" sheetId="2" r:id="rId1"/>
    <sheet name="Etap V jezdnia północna" sheetId="1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4" i="1" l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83" i="1"/>
  <c r="F82" i="1"/>
  <c r="F79" i="1"/>
  <c r="F78" i="1"/>
  <c r="F75" i="1"/>
  <c r="F76" i="1" s="1"/>
  <c r="D12" i="2" s="1"/>
  <c r="F67" i="1"/>
  <c r="F68" i="1"/>
  <c r="F69" i="1"/>
  <c r="F70" i="1"/>
  <c r="F71" i="1"/>
  <c r="F72" i="1"/>
  <c r="F66" i="1"/>
  <c r="F65" i="1"/>
  <c r="F62" i="1"/>
  <c r="F53" i="1"/>
  <c r="F54" i="1"/>
  <c r="F55" i="1"/>
  <c r="F56" i="1"/>
  <c r="F57" i="1"/>
  <c r="F58" i="1"/>
  <c r="F59" i="1"/>
  <c r="F60" i="1"/>
  <c r="F61" i="1"/>
  <c r="F52" i="1"/>
  <c r="F48" i="1"/>
  <c r="F49" i="1"/>
  <c r="F47" i="1"/>
  <c r="F50" i="1" s="1"/>
  <c r="D9" i="2" s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9" i="1"/>
  <c r="F8" i="1"/>
  <c r="F45" i="1" l="1"/>
  <c r="D8" i="2" s="1"/>
  <c r="F63" i="1"/>
  <c r="D10" i="2" s="1"/>
  <c r="F73" i="1"/>
  <c r="D11" i="2" s="1"/>
  <c r="F80" i="1"/>
  <c r="D13" i="2" s="1"/>
  <c r="F98" i="1"/>
  <c r="D14" i="2" s="1"/>
  <c r="D16" i="2" l="1"/>
  <c r="D17" i="2" s="1"/>
  <c r="D18" i="2" s="1"/>
  <c r="F99" i="1"/>
</calcChain>
</file>

<file path=xl/sharedStrings.xml><?xml version="1.0" encoding="utf-8"?>
<sst xmlns="http://schemas.openxmlformats.org/spreadsheetml/2006/main" count="275" uniqueCount="200">
  <si>
    <t>Lp.</t>
  </si>
  <si>
    <t>Opis</t>
  </si>
  <si>
    <t>Ilość</t>
  </si>
  <si>
    <t>km</t>
  </si>
  <si>
    <t>Zabezpieczenie drzew o średnicy ponad 30 cm na okres wykonywania robót ziemnych</t>
  </si>
  <si>
    <t>szt.</t>
  </si>
  <si>
    <t>Usunięcie warstwy ziemi urodzajnej (humusu) o grubości do 15 cm za pomocą spycharek  Usunięcie warstwy ziemi urodzajnej (humusu) za pomocą spycharek - dodatek za każde dalsze 5 cm grubości  (Usunięcie warstwy ziemi urodzajnej (humusu) mechanicznie i ręcznie z wywozem poza teren budowy (do zagospodarowania przez Wykonawcę) grub. 20 cm; 827 m3))</t>
  </si>
  <si>
    <t>m2</t>
  </si>
  <si>
    <t>Roboty ziemne wykonywane koparkami przedsiębiernymi 0.60 m3 w ziemi kat. I-III uprzednio zmagazynowanej w hałdach z transportem urobku samochodami samowyładowczymi na odległość do 1 km</t>
  </si>
  <si>
    <t>3'' d.1</t>
  </si>
  <si>
    <t>Mechaniczne rozebranie podbudowy z kruszywa kamiennego o grubości 15 cm  (Rozebranie podbudowy z kruszywa (z wywozem, materiał do zagospodarowania przez Wykonawcę)  Rozebranie podbudowy z kruszywa na chodnikach w rejonie wysp kanalizujących ruch (nawierzchnia asfaltowa); 8 m3)</t>
  </si>
  <si>
    <t>Mechaniczne rozebranie podbudowy betonowej o grubości 12 cm  Mechaniczne rozebranie podbudowy betonowej - za każdy dalszy 1 cm grubości  (Rozebranie podbudowy z chudego betonu (z wywozem, materiał do zagospodarowania przez Wykonawcę)  Rozebranie podbudowy z chudego betonu na zatokach autobusowych (trylinka) oraz na chodnikach i opaskach (nawierzchnia z bkb); 163 m3)</t>
  </si>
  <si>
    <t>Mechaniczne rozebranie nawierzchni z mieszanek mineralno-bitumicznych o grubości 3 cm  Mechaniczne rozebranie nawierzchni z mieszanek mineralno-bitumicznych - za każdy dalszy 1 cm grubości  (Rozebranie nawierzchni asfaltowej (materiał do zagospodarowania przez Wykonawcę)  Rozebranie nawierzchni asfaltowej chodnikach w rejonie wysp kanalizujących ruch)</t>
  </si>
  <si>
    <t>Mechaniczne rozebranie nawierzchni z kostki kamiennej nieregularnej o wysokości 10 cm na podsypce cementowo-piaskowej  (Rozebranie nawierzchni z kostki kamiennej gr. 11cm (z wywozem kostki na Bazę Materiałową ZDM)  Rozebranie nawierzchni z kostki kamiennej na wyspach kanalizujących ruch)</t>
  </si>
  <si>
    <t>Mechaniczne rozebranie nawierzchni z kostki kamiennej nieregularnej o wysokości 8 cm na podsypce cementowo-piaskowej  (Rozebranie nawierzchni z betonowej kostki brukowej (regulacja wysokościowa)  Rozebranie kostki z podsypką z ponownym ułożeniem kostki na podsypce cementowo-piaskowej o zmiennej grubości 3÷6 cm - zjazd w km 1+029)</t>
  </si>
  <si>
    <t>Nawierzchnie z kostki brukowej betonowej o grubości 8 cm na podsypce cementowo-piaskowej  (Rozebranie nawierzchni z betonowej kostki brukowej (regulacja wysokościowa)  Rozebranie kostki z podsypką z ponownym ułożeniem kostki na podsypce cementowo-piaskowej o zmiennej grubości 3÷6 cm - zjazd w km 1+029)</t>
  </si>
  <si>
    <t>Mechaniczne rozebranie nawierzchni z kostki kamiennej nieregularnej o wysokości 8 cm na podsypce cementowo-piaskowej  (Rozebranie nawierzchni z betonowej kostki brukowej gr. 8cm (z wywozem kostki na Bazę Materiałową ZDM)  Rozebranie chodnika na zatoce autobusowej, zjazdów oraz zatoki autobusowej)</t>
  </si>
  <si>
    <t>10 d.1</t>
  </si>
  <si>
    <t>Rozebranie krawężników betonowych 20x30 cm na podsypce cementowo-piaskowej  (Rozebranie krawężników betonowych (z wywozem gruzu)  Rozebranie krawężników betonowych 20x30 cm, na ławie betonowej:  - krawężniki obramowujące nawierzchnię jezdni ul. Warszawskiej (strona prawa i lewa) oraz nawierzchnię zatok autobusowych (od strony chodnika))</t>
  </si>
  <si>
    <t>m</t>
  </si>
  <si>
    <t>10' d.1</t>
  </si>
  <si>
    <t>Rozebranie krawężników betonowych 20x30 cm na podsypce cementowo-piaskowej  (Rozebranie krawężników betonowych trapezowych 15/21x30 cm, na ławie betonowej:  - krawężniki obramowujące nawierzchnię wysp kanalizujących  jezdni ul. Warszawskiej)</t>
  </si>
  <si>
    <t>10'' d.1</t>
  </si>
  <si>
    <t>Rozebranie krawężników wtopionych 12x25 cm na podsypce cementowo-piaskowej  (Rozebranie oporników betonowych 12x25 cm, na ławie betonowej:  - oporniki stanowiące obramowanie nawierzchni zatok autobusowych (od strony jezdni) oraz zatok postojowych oraz zjazdów w ciągu ul. Warszawskiej - strona lewa)</t>
  </si>
  <si>
    <t>11 d.1</t>
  </si>
  <si>
    <t>Rozebranie obrzeży 8x30 cm na podsypce piaskowej  (Rozebranie obrzeży betonowych (z wywozem gruzu)  Rozebranie obrzeży betonowych 6x20 i 8x30 cm:   - obramowanie chodnika )</t>
  </si>
  <si>
    <t>12 d.1</t>
  </si>
  <si>
    <t>Mechaniczne rozebranie nawierzchni z kostki kamiennej nieregularnej o wysokości 8 cm na podsypce cementowo-piaskowej  (Rozebranie ścieku przykrawężnikowego z betonowej kostki brukowej (kostka do wywiezienia na Bazę Materiałową ZDM)  - rozebranie ścieku przykrawężnikowego z dwóch rzędów kostki kamiennej (strona lewa i prawa); 370 m)</t>
  </si>
  <si>
    <t>13 d.1</t>
  </si>
  <si>
    <t>Rozebranie ław pod krawężniki z betonu  (Rozebranie ław pod krawężniki i inne elementy dróg (z wywozem gruzu)  Rozebranie ław pod krawężniki i inne elementy dróg - ( x 0,08 m2):  - krawężniki i oporniki obramowujące jezdnię - 219,28 m3,  - obrzeża stanowiące obramowanie chodnika - 3,76 m3,  - ściek przykrawężnikowy - 18,5 m3)</t>
  </si>
  <si>
    <t>14 d.1</t>
  </si>
  <si>
    <t>Rozebranie słupków do znaków  (Demontaż słupków zabezpieczających (z wywozem na Bazę Materiałową ZDM)  Demontaż istniejących słupków stalowych zabezpieczających śr. 12cm (str. lewa))</t>
  </si>
  <si>
    <t>15 d.1</t>
  </si>
  <si>
    <t>Regulacja pionowa studzienek telefonicznych  (Regulacja pionowa studni telekomunikacyjnych i elektrycznych  Regulacja pionowa studni telekomunikacyjnych zlokalizowanych w chodniku/pasie zieleni - 8 szt.,  Regulacja pionowa studni elektrycznych zlokalizowanych w chodniku/pasie zieleni - 16 szt.)</t>
  </si>
  <si>
    <t>16 d.1</t>
  </si>
  <si>
    <t>Regulacja pionowa studzienek dla zaworów wodociągowych i gazowych  (Regulacja pionowa zasuw wodociągowych i gazowych  Regulacja pionowa zasuw wodociągowych (hydrantów doziemnych) zlokalizowanych w chodniku/pasie zieleni oraz jezdni - 32 szt.,  Regulacja pionowa zasuw gazowych zlokalizowanych w chodniku/pasie zieleni oraz jezdni - 22 szt.)</t>
  </si>
  <si>
    <t>17 d.1</t>
  </si>
  <si>
    <t>Regulacja pionowa studzienek dla kratek ściekowych ulicznych  (Regulacja pionowa kratek ściekowych (wpustów ulicznych - przewidzianych do wymiany na nowe))</t>
  </si>
  <si>
    <t>18 d.1</t>
  </si>
  <si>
    <t>Regulacja pionowa studzienek dla włazów kanałowych  (Regulacja pionowa włazów studzienek rewizyjnych  Regulacja pionowa włazu studzienki rewizyjnej kanalizacji deszczowej )</t>
  </si>
  <si>
    <t>19 d.1</t>
  </si>
  <si>
    <t>Regulacja pionowa studzienek dla kratek ściekowych ulicznych  (Demontaż i montaż nowych wpustów ściekowych (wywóz zdemontowanych wpustów na Bazę Materiałową ZDM)  Demontaż istniejących wpustów ściekowych żeliwnych i montaż nowych wpustów deszczowych kołnierzowych z rusztem żeliwnym klasy D400 o wymiarze 590x390x70 mm mocowanych zawiasowo (ruszt uchylny na zawiasie, zamknięcie wpustu za pomocą rygla))</t>
  </si>
  <si>
    <t>20 d.1</t>
  </si>
  <si>
    <t>Demontaż znakowania poziomego jezdni z wykorzystaniem prefabrykatów  Demontaż i ponowny montaż azyli drogowych prefabrykowanych w całości o wymiarach 1,5x1,5m (przykręcane bezpośrednio do jezdni, barwy czerwonej).</t>
  </si>
  <si>
    <t>szt</t>
  </si>
  <si>
    <t>21 d.1</t>
  </si>
  <si>
    <t>Rozebranie słupków do znaków  (Demontaż i ponowny montaż znaków drogowych pionowych w miejscu rozbieranych w miejscu wykonywania nowej nawierzchni (w tym pylony U-5b))</t>
  </si>
  <si>
    <t>21' d.1</t>
  </si>
  <si>
    <t>Słupki do znaków drogowych z rur stalowych o śr. 70 mm  (Demontaż i ponowny montaż znaków drogowych pionowych w miejscu rozbieranych w miejscu wykonywania nowej nawierzchni (w tym pylony U-5b))</t>
  </si>
  <si>
    <t>22 d.1</t>
  </si>
  <si>
    <t>Regulacja pionowa studzienek dla włazów kanałowych  (Demontaż i montaż nowego włazu studzienki rewizyjnej (wywóz zdemontowanego włazu na Bazę Materiałową ZDM)  Demontaż istniejącego włazu studzienki rewizyjnej kanalizacji deszczowej (zlokalizowanej w nawierzchni) i montaż żelbetowej płyty pokrywowej o wymiarach 92x92x16 cm z osadzonym centralnie włazem kanałowym)</t>
  </si>
  <si>
    <t>23 d.1</t>
  </si>
  <si>
    <t>Odtworzenie pętli detekcyjnych w obszarze skrzyżowania (z uwagi na prowadzone roboty nawierzchniowe):  - z ul. św. Michała - 314 m,  - z ul. Krańcową - 62 m.</t>
  </si>
  <si>
    <t>24 d.1</t>
  </si>
  <si>
    <t>Załadowanie gruzu koparko-ładowarką przy obsłudze na zmianę roboczą przez 5 samochodów samowyładowczych</t>
  </si>
  <si>
    <t>24' d.1</t>
  </si>
  <si>
    <t>Wywiezienie gruzu z terenu rozbiórki przy mechanicznym załadowaniu i wyładowaniu samochodem samowyładowczym na odległość 1 km</t>
  </si>
  <si>
    <t>24'' d.1</t>
  </si>
  <si>
    <t>25 d.1</t>
  </si>
  <si>
    <t>25' d.1</t>
  </si>
  <si>
    <t>25'' d.1</t>
  </si>
  <si>
    <t>26 d.1</t>
  </si>
  <si>
    <t>Transport złomu samochodem skrzyniowym z załadunkiem i wyładunkiem ręcznym na odległość do 1 km</t>
  </si>
  <si>
    <t>t</t>
  </si>
  <si>
    <t>26' d.1</t>
  </si>
  <si>
    <t>27 d.2</t>
  </si>
  <si>
    <t>Roboty ziemne wykonywane koparkami przedsiębiernymi o poj. łyżki 1.20 m3 w gruncie kat. III z transportem urobku samochodami samowyładowczymi na odległość do 1 km  (Wykonanie wykopów mechanicznie oraz ręcznie w gr. kat. I-V z transportem urobku na odkład (wywóz poza teren budowy, do zagospodarowania przez Wykonawcę))</t>
  </si>
  <si>
    <t>27' d.2</t>
  </si>
  <si>
    <t>28 d.2</t>
  </si>
  <si>
    <t>Formowanie i zagęszczanie nasypów o wys. do 3.0 m spycharkami w gruncie kat. I-II  (Wykonywanie nasypów mechanicznie i ręcznie z gr. kat. I-VI z pozyskaniem i transportem gruntu na odległość ponad 15 km (formowanie) - dokop materiałów na nasyp (grunt dowieziony))</t>
  </si>
  <si>
    <t>29 d.3</t>
  </si>
  <si>
    <t>Mechaniczne profilowanie i zagęszczenie podłoża pod warstwy konstrukcyjne nawierzchni w gruncie kat. I-IV  (Wykonanie koryta mechanicznie - profilowanie i zagęszczenie podłoża w gruntach kat. III głębokość koryta 21 cm - nawierzchnia  chodnika oraz opasek)</t>
  </si>
  <si>
    <t>30 d.3</t>
  </si>
  <si>
    <t>Mechaniczne profilowanie i zagęszczenie podłoża pod warstwy konstrukcyjne nawierzchni w gruncie kat. I-IV  (Wykonanie koryta mechanicznie - profilowanie i zagęszczenie podłoża w gruntach kat. III głębokość koryta 38 cm - nawierzchnia wysp dzielących - 326 m2,  Wykonanie koryta mechanicznie - profilowanie i zagęszczenie podłoża w gruntach kat. III głębokość koryta 36 cm - nawierzchnia zjazdów - 145 m2)</t>
  </si>
  <si>
    <t>31 d.3</t>
  </si>
  <si>
    <t>Mechaniczne profilowanie i zagęszczenie podłoża pod warstwy konstrukcyjne nawierzchni w gruncie kat. I-IV  (Wykonanie koryta mechanicznie - profilowanie i zagęszczenie podłoża w gruntach kat. III głębokość koryta 66 cm - nawierzchnia zatoki autobusowej)</t>
  </si>
  <si>
    <t>32 d.3</t>
  </si>
  <si>
    <t>Mechaniczne oczyszczenie i skropienie emulsją asfaltową na zimno podbudowy lub nawierzchni betonowej/bitumicznej; zużycie emulsji 0,5 kg/m2  (Oczyszczenie mechaniczne nawierzchni drogowych bitumicznych - warstwy bitumiczne  - pod warstwą ścieralną z SMA - warstwa wiążąca z betonu asfaltowego - 14221 m2,  - pod warstwą wiążącą z BA - istniejąca nawierzchnia po sfrezowaniu / warstwa wyrównawcza - 14221 m2,  - pod warstwą wyrównawczą z BA - istniejąca nawierzchnia po sfrezowaniu - 4913 m2)</t>
  </si>
  <si>
    <t>33 d.3</t>
  </si>
  <si>
    <t>Podbudowa z kruszywa łamanego - warstwa dolna o grubości po zagęszczeniu 15 cm  (Wykonanie warstwy podbudowy pomocniczej z kruszywa łamanego C90/3 stabilizowanego mechanicznie o uziarnieniu 0/31.5 mm, grub. warstwy 15 cm - nawierzchnia zatoki autobusowej)</t>
  </si>
  <si>
    <t>34 d.3</t>
  </si>
  <si>
    <t>Podbudowa betonowa bez dylatacji - grubość warstwy po zagęszczeniu 12 cm  Podbudowa betonowa bez dylatacji - za każdy dalszy 1 cm grubości warstwy po zagęszczeniu  (Wykonanie warstwy ulepszonego podłoża z gruntu rodzimego stabilizowanego cementem o klasie wytrzymałości C0.4/0.5 (? 2,0 MPa) grubości 10 cm:  - nawierzchnia zatoki autobusowej - 90 m2,  - nawierzchnia zjazdów - 145 m2)</t>
  </si>
  <si>
    <t>35 d.3</t>
  </si>
  <si>
    <t>Podbudowa betonowa bez dylatacji - grubość warstwy po zagęszczeniu 12 cm  Podbudowa betonowa bez dylatacji - za każdy dalszy 1 cm grubości warstwy po zagęszczeniu  (Wykonanie podbudowy zasadniczej z chudego betonu grub. 10 cm (mieszanka związana cementem o klasie wytrzymałości C5/6 &lt; 10,0 MPa, z betoniarni):  - nawierzchnia chodnika oraz opasek z płytek chodnikowych - 1333 m2,  - nawierzchnia chodnika z betonowej kostki brukowej - 179 m2)</t>
  </si>
  <si>
    <t>36 d.3</t>
  </si>
  <si>
    <t>Podbudowa betonowa bez dylatacji - grubość warstwy po zagęszczeniu 12 cm  Podbudowa betonowa bez dylatacji - za każdy dalszy 1 cm grubości warstwy po zagęszczeniu  (Wykonanie podbudowy zasadniczej z chudego betonu grub. 15 cm (mieszanka związana cementem o klasie wytrzymałości C5/6 (&lt; 10,0 MPa, z betoniarni):  - nawierzchnia zjazdów)</t>
  </si>
  <si>
    <t>36' d.3</t>
  </si>
  <si>
    <t>37 d.3</t>
  </si>
  <si>
    <t>Podbudowa betonowa bez dylatacji - grubość warstwy po zagęszczeniu 12 cm  Podbudowa betonowa bez dylatacji - za każdy dalszy 1 cm grubości warstwy po zagęszczeniu  (Wykonanie podbudowy zasadniczej z betonu cementowego C16/20 grub. 20 cm:  - nawierzchnia zatoki autobusowej)</t>
  </si>
  <si>
    <t>38 d.3</t>
  </si>
  <si>
    <t>Wyrównanie istniejącej podbudowy mieszanką mineralno-asfaltową z wbudowaniem mechanicznym  (Wykonanie warstwy wyrównawczej z betonu asfaltowego 0/16 mm o grubości 3÷13 cm z asfaltem 50/70 (AC 16 W)  - warstwa wyrównawcza układana na istniejącej nawierzchni po uprzednim jej sfrezowaniu - korekta przekroju podłużnego i poprzecznego (4913 m2))</t>
  </si>
  <si>
    <t>39 d.4</t>
  </si>
  <si>
    <t>Nawierzchnia z tłucznia kamiennego - warstwa dolna z kamienia podkładowego - grubość po zagęszczeniu 14 cm  Nawierzchnia z tłucznia kamiennego - warstwa dolna z kamienia podkładowego - każdy dalszy 1 cm grubości po zagęszczeniu  (Nawierzchnia z kamienia narzutowego (polnego) gr. 13÷17 cm (materiał Inwestora - z dowozem kostki z Bazy Materiałowej ZDM).  Wykonanie nawierzchni z kamienia narzutowego (polnego) śr. gr. 15 cm na podsypce cementowo-piaskowej 1:4 grubości 3 cm (wypełnienie spoin i szczelin masą zalewową-zaprawą fugującą) - materiał Inwestora - wyspy dzielące oraz kanalizujące ruch   - w ciągu jezdni północnej (obszar skrzyżowań - wysp kanalizujących))</t>
  </si>
  <si>
    <t>40 d.4</t>
  </si>
  <si>
    <t>Nawierzchnia z kostki kamiennej rzędowej o wysokości 16 cm na podsypce cementowo-piaskowej  (Wykonanie nawierzchni z kostki kamiennej 15/17 cm (materiał Inwestora - z dowozem kostki z Bazy Materiałowej ZDM).  Nawierzchnia z kostki kamiennej nieregularnej 15/17 cm na podsypce cementowo-piaskowej gr. 5 cm z wypełnieniem spoin zaprawą epoksydową (spoiny żywiczne)  - na zatoce autobusowej)</t>
  </si>
  <si>
    <t>41 d.4</t>
  </si>
  <si>
    <t>Nawierzchnia z mieszanek mineralno-bitumicznych grysowych - warstwa wiążąca asfaltowa - grubość po zagęszczeniu 4 cm  Nawierzchnia z mieszanek mineralno-bitumicznych grysowych - warstwa wiążąca asfaltowa - za każdy dalszy 1 cm grubości po zagęszczeniu  (Wykonanie nawierzchni z betonu asfaltowego AC 16 W, gr. 6 cm)</t>
  </si>
  <si>
    <t>42 d.4</t>
  </si>
  <si>
    <t>Nawierzchnia z mieszanek mineralno-bitumicznych grysowych - warstwa ścieralna asfaltowa - grubość po zagęszczeniu 3 cm  Nawierzchnia z mieszanek mineralno-bitumicznych grysowych - warstwa ścieralna asfaltowa - za każdy dalszy 1 cm grubości po zagęszczeniu  (Wykonanie nawierzchni z mastyksu grysowego SMA 11, gr. 4 cm)</t>
  </si>
  <si>
    <t>43 d.4</t>
  </si>
  <si>
    <t>43' d.4</t>
  </si>
  <si>
    <t>44 d.4</t>
  </si>
  <si>
    <t>Nawierzchnie z kostki brukowej betonowej o grubości 8 cm na podsypce cementowo-piaskowej  (Wykonanie nawierzchni chodnika z betonowej kostki brukowej  podwójne T grubości 8 cm koloru szarego na podsypce cementowo-piaskowej 1:4 grubości 3 cm z wypełnieniem spoin mieszanką piasku płukanego z cementem na sucho - 179 m2,  Wykonanie nawierzchni zjazdów z betonowej kostki brukowej podwójne T grubości 8 cm koloru szarego na podsypce cementowo-piaskowej 1:4 grubości 3 cm z wypełnieniem spoin mieszanką piasku płukanego z cementem na sucho - 145 m2)</t>
  </si>
  <si>
    <t>45 d.4</t>
  </si>
  <si>
    <t>Warstwa przeciwspękaniowa pod warstwy bitumiczne  (Ułożenie kompozytu zbrojeniowego na istniejącej nawierzchni po uprzednim jej sfrezowaniu bądź na warstwie wyrównawczej)</t>
  </si>
  <si>
    <t>46 d.5</t>
  </si>
  <si>
    <t>Humusowanie skarp z obsianiem przy grubości warstwy humusu 5 cm  Humusowanie skarp z obsianiem dodatek za każde następne 5 cm humusu  (Humusowanie opasek, skarp i pasów zieleni z obsianiem przy grubości warstwy humusu 15 cm (humus z dowozu) = 474,90 m3)</t>
  </si>
  <si>
    <t>47 d.6</t>
  </si>
  <si>
    <t>Oznakowanie poziome nawierzchni bitumicznych - na zimno, za pomocą mas chemoutwardzalnych grubowarstwowe wykonywane mechanicznie - oznakowanie gładkie  (Oznakowanie poziome nawierzchni bitumicznych i betonowych - wykonywane sprzętem mechanicznym i ręcznym w technologii grubowarstwowej chemoutwardzalnej gr. 2,5 mm na gładko tj. 5 kg masy/1m2 - linie i inne symbole:    Linia ciągłe ( P-2a, P-2b, P-3b, P-4, P-7b) - 173 m2,  Linia przerywane (P-1b, P-1c, P-1d, P-1e, P-6) - 175 m2,  Symbole, strzałki, powierzchnie wyłączone z ruchu (P-8a, P-8b, P-9, P-10, P-13, P-14, P-21a, "BUS DOP") - 275 m2,  Piktogram znaku B-33 malowany w kolorze - 6 m2)</t>
  </si>
  <si>
    <t>48 d.6</t>
  </si>
  <si>
    <t>Ustawienie słupków zabezpieczających z rur stalowych ocynkowanych malowanych proszkowo średnicy 12cm z naklejką ostrzegawczą biało - czerwoną (ZAP-03 wg Katalogu Mebli Miejskich) wys. 80cm, kolor RAL 7043.</t>
  </si>
  <si>
    <t>49 d.7</t>
  </si>
  <si>
    <t>Krawężniki betonowe wystające o wymiarach 20x30 cm na podsypce cementowo-piaskowej  (Ustawienie krawężników betonowych przystankowych autobusowych (systemowych) o wymiarach 43.5x30x33 cm na podsypce cementowo-piaskowej 1:4 gr. 5 cm i na ławie betonowej z oporem z betonu C12/15 z wypełnieniem fug oraz przestrzeni między krawężnikami i nawierzchnią zatoki masą zalewową (elastyczny, poliuretanowy materiał uszczelniający), w tym:  - krawężnik betonowy przystankowy prosty h=18 cm, L=100 cm - 20 m,  - krawężnik betonowy przystankowy skosowy prawy, h=18/13 cm, L=100 cm - 1 m,  - krawężnik betonowy przystankowy skosowy lewy, h=18/13 cm, L=100 cm - 1 m)</t>
  </si>
  <si>
    <t>49' d.7</t>
  </si>
  <si>
    <t>Ława pod krawężniki betonowa z oporem  (Wykonanie ławy z oporem z betonu C12/15 pod krawężnik betonowy)</t>
  </si>
  <si>
    <t>50 d.7</t>
  </si>
  <si>
    <t>Krawężniki betonowe wystające o wymiarach 20x30 cm na podsypce cementowo-piaskowej  (Ustawienie krawężników betonowych 20x30 cm na podsypce cementowo-piaskowej 1:4 gr. 5 cm i na ławie betonowej z oporem z betonu C12/15)</t>
  </si>
  <si>
    <t>50' d.7</t>
  </si>
  <si>
    <t>51 d.7</t>
  </si>
  <si>
    <t>Krawężniki betonowe wystające o wymiarach 15x30 cm na podsypce cementowo-piaskowej  (Ustawienie krawężników betonowych najazdowych o wymiarach 20x22x100 cm na podsypce cementowo-piaskowej 1:4 gr. 5 cm i na ławie betonowej z oporem z betonu C12/15)</t>
  </si>
  <si>
    <t>51' d.7</t>
  </si>
  <si>
    <t>52 d.7</t>
  </si>
  <si>
    <t>Krawężniki betonowe wystające o wymiarach 20x30 cm na podsypce cementowo-piaskowej  (Ustawienie krawężników betonowych trazpezowych o wymiarach 15/21x30x100 cm na podsypce cementowo-piaskowej 1:4 gr. 5 cm i na ławie betonowej z oporem z betonu C12/15)</t>
  </si>
  <si>
    <t>52' d.7</t>
  </si>
  <si>
    <t>53 d.7</t>
  </si>
  <si>
    <t>Krawężniki betonowe wtopione o wymiarach 12x25 cm na podsypce cementowo-piaskowej  (Ustawienie oporników betonowych o wymiarach 12x25x100 (75) cm na podsypce cementowo-piaskowej 1:4 gr. 5 cm i na ławie betonowej z oporem z betonu C12/15)</t>
  </si>
  <si>
    <t>53' d.7</t>
  </si>
  <si>
    <t>Ława pod krawężniki betonowa z oporem  (Wykonanie ławy z oporem z betonu C12/15 pod krawężnik (opornik) betonowy)</t>
  </si>
  <si>
    <t>54 d.7</t>
  </si>
  <si>
    <t>Chodniki z płyt betonowych 50x50x7 cm na podsypce cementowo-piaskowej z wypełnieniem spoin zaprawą cementową  (Wykonanie nawierzchni chodnika i opasek z płyt betonowych gładkich 50x50x7 cm koloru szarego, na podsypce cementowo-piaskowej 1:4 gr. 4 cm z wypełnieniem spoin mieszanką piasku płukanego z cementem na sucho)</t>
  </si>
  <si>
    <t>54' d.7</t>
  </si>
  <si>
    <t>Chodniki z płyt betonowych 35x35x5 cm na podsypce cementowo-piaskowej z wypełnieniem spoin zaprawą cementową  (Wykonanie nawierzchni chodnika w rejonie przejścia dla pieszych w km 0+010 z płyt betonowych gładkich 30x30x5 cm koloru szarego, na podsypce cementowo-piaskowej 1:4 gr. 6 cm z wypełnieniem spoin mieszanką piasku płukanego z cementem na sucho)</t>
  </si>
  <si>
    <t>54'' d.7</t>
  </si>
  <si>
    <t>Chodniki z płyt betonowych 35x35x5 cm na podsypce cementowo-piaskowej z wypełnieniem spoin zaprawą cementową  (Wykonanie nawierzchni chodnika (wzdłuż krawędzi peronów przystankowych) z betonowych płytek chodnikowych integracyjnych koloru żółtego o wymiarach 30x30 cm grubości 8 cm na podsypce cementowo-piaskowej 1:4 grubości 3 cm z wypełnieniem spoin mieszanką piasku płukanego z cementem na sucho)</t>
  </si>
  <si>
    <t>55 d.7</t>
  </si>
  <si>
    <t>Obrzeża betonowe o wymiarach 30x8 cm na podsypce cementowo-piaskowej z wypełnieniem spoin zaprawą cementową  (Obrzeża betonowe o wymiarach 8x30x100 cm na podsypce cementowo - piaskowej 1:4 gr. 3 cm i ławie betonowej z oporem z betonu C12/15, łączenie na "pióro-wpust")</t>
  </si>
  <si>
    <t>55' d.7</t>
  </si>
  <si>
    <t>Ława pod krawężniki betonowa z oporem  (Wykonanie ławy z oporem z betonu C12/15 pod obrzeża)</t>
  </si>
  <si>
    <t>56 d.7</t>
  </si>
  <si>
    <t>Ścieki uliczne z kostki brukowej betonowej w dwóch rzędach  (Ułożenie ścieku przykrawężnikowego z brukowej kostki betonowej koloru szarego gr. 8 cm (typu prostokąt) na podsypce cementowo-piaskowej gr. 3 cm i na ławie betonowej z betonu C12/15 (ława uwzględniona przy krawężnikach)  - ściek przykrawężnikowy w ciągu ul. Warszawskiej (strona prawa i lewa))</t>
  </si>
  <si>
    <r>
      <rPr>
        <b/>
        <sz val="18"/>
        <rFont val="Arial Unicode MS"/>
        <family val="2"/>
        <charset val="238"/>
      </rPr>
      <t>PRZEDMIAR ROBÓT (OFERTA)</t>
    </r>
  </si>
  <si>
    <t>ROBOTY DROGOWE</t>
  </si>
  <si>
    <t>Nazwa zadania</t>
  </si>
  <si>
    <t>Jednostka obmiarowa</t>
  </si>
  <si>
    <t>Cena jednostkowa</t>
  </si>
  <si>
    <t xml:space="preserve">Wartość zł </t>
  </si>
  <si>
    <t>ROBOTY PRZYGOTOWAWCZE  
Kod CPV:  
45111000-8 - Roboty w zakresie burzenia, roboty ziemne  
45112000-5 - Roboty w zakresie usuwania gleby  
45233000-9 - Roboty w zakresie konstruowania, fundamentowania oraz wykonywania nawierzchni autostrad, dróg</t>
  </si>
  <si>
    <t xml:space="preserve">Razem dział: ROBOTY PRZYGOTOWAWCZE  </t>
  </si>
  <si>
    <t>ROBOTY ZIEMNE 
Kod CPV:  
45112000-5 - Roboty w zakresie usuwania gleby</t>
  </si>
  <si>
    <t xml:space="preserve">Razem dział: ROBOTY ZIEMNE  </t>
  </si>
  <si>
    <t>PODBUDOWY
Kod CPV:  
45233000-9 - Roboty w zakresie konstruowania, fundamentowania oraz wykonywania nawierzchni autostrad, dróg</t>
  </si>
  <si>
    <t>1 
d.1</t>
  </si>
  <si>
    <t>2 
d.1</t>
  </si>
  <si>
    <t>3 
d.1</t>
  </si>
  <si>
    <t>3' 
d.1</t>
  </si>
  <si>
    <t>4 
d.1</t>
  </si>
  <si>
    <t>5 
d.1</t>
  </si>
  <si>
    <t>6 
d.1</t>
  </si>
  <si>
    <t>7 
d.1</t>
  </si>
  <si>
    <t>8 
d.1</t>
  </si>
  <si>
    <t>8' 
d.1</t>
  </si>
  <si>
    <t>9 
d.1</t>
  </si>
  <si>
    <r>
      <t>m</t>
    </r>
    <r>
      <rPr>
        <vertAlign val="superscript"/>
        <sz val="9"/>
        <color theme="1"/>
        <rFont val="Arial"/>
        <family val="2"/>
        <charset val="238"/>
      </rPr>
      <t>3</t>
    </r>
  </si>
  <si>
    <r>
      <t>m</t>
    </r>
    <r>
      <rPr>
        <vertAlign val="superscript"/>
        <sz val="9"/>
        <color theme="1"/>
        <rFont val="Arial"/>
        <family val="2"/>
        <charset val="238"/>
      </rPr>
      <t>2</t>
    </r>
  </si>
  <si>
    <t xml:space="preserve">Razem dział: NAWIERZCHNIE </t>
  </si>
  <si>
    <t>ROBOTY WYKOŃCZENIOWE 
 Kod CPV:  
45112000-5 - Roboty w zakresie usuwania gleby</t>
  </si>
  <si>
    <t xml:space="preserve">Razem dział: PODBUDOWY </t>
  </si>
  <si>
    <t>NAWIERZCHNIE  
Kod CPV:  
45233000-9 - Roboty w zakresie konstruowania, fundamentowania oraz wykonywania nawierzchni autostrad, dróg</t>
  </si>
  <si>
    <t>Razem dział: ROBOTY WYKOŃCZENIOWE</t>
  </si>
  <si>
    <t>OZNAKOWANIE DRÓG I URZĄDZENIA BEZPIECZEŃSTWA RUCHU  
Kod CPV:  
45233000-9 - Roboty w zakresie konstruowania, fundamentowania oraz wykonywania nawierzchni autostrad, dróg</t>
  </si>
  <si>
    <t xml:space="preserve">Razem dział: OZNAKOWANIE DRÓG I URZĄDZENIA BEZPIECZEŃSTWA RUCHU </t>
  </si>
  <si>
    <t xml:space="preserve">ELEMENTY ULIC  
Kod CPV:  
45233000-9 - Roboty w zakresie konstruowania, fundamentowania oraz wykonywania nawierzchni autostrad, dróg  </t>
  </si>
  <si>
    <t xml:space="preserve">Razem dział: ELEMENTY ULIC  </t>
  </si>
  <si>
    <t>Wartość kosztorysowa robót bez podatku VAT</t>
  </si>
  <si>
    <t>Nakłady uzupełniające za każde dalsze rozpoczęte 0.5 km transportu ponad 1 km samochodami samowyładowczymi po drogach utwardzonych ziemi kat. III-IV  (wywóz humusu szczegółową odległość uściśli Wykonawca w ofercie)</t>
  </si>
  <si>
    <t>Wywiezienie gruzu z terenu rozbiórki przy mechanicznym załadowaniu i wyładowaniu samochodem samowyładowczym - dodatek za każdy następny rozpoczęty 1 km  (wywóz materiałów z rozbiórek stanowiących własność Zamawiającego na Bazę Materiałową ZDM szczegółową odległość uściśli Wykonawca w ofercie)</t>
  </si>
  <si>
    <t>Wywiezienie gruzu z terenu rozbiórki przy mechanicznym załadowaniu i wyładowaniu samochodem samowyładowczym - dodatek za każdy następny rozpoczęty 1 km  (wywóz materiałów z rozbiórek szczegółową odległość uściśli Wykonawca w ofercie)</t>
  </si>
  <si>
    <t>Transport złomu samochodem skrzyniowym - dodatek za każdy rozpoczęty km ponad 1 km  (wywóz zdemontowanych słupków zabezpieczających, wpustów i włazów na Bazę Materiałową ZDM szczegółową odległość uściśli Wykonawca w ofercie)</t>
  </si>
  <si>
    <t>Nakłady uzupełniające za każde dalsze rozpoczęte 0.5 km transportu ponad 1 km samochodami samowyładowczymi po drogach utwardzonych ziemi kat. III-IV  (wywóz urobku szczegółową odległość uściśli Wykonawca w ofercie)</t>
  </si>
  <si>
    <t>Podbudowa betonowa bez dylatacji - grubość warstwy po zagęszczeniu 12 cm  Podbudowa betonowa bez dylatacji - za każdy dalszy 1 cm grubości warstwy po zagęszczeniu  (Wykonanie podbudowy zasadniczej z chudego betonu grub. 20 cm (mieszanka związana cementem o klasie wytrzymałości C5/6 (10,0 MPa, z betoniarni):  - nawierzchnia wysp dzielących)</t>
  </si>
  <si>
    <t>Roboty remontowe - frezowanie nawierzchni bitumicznej o gr. 4 cm z wywozem materiału z rozbiórki na odl. do 1 km  (Wykonanie frezowania nawierzchni asfaltowych na zimno (z wykorzystaniem destruktu na pobocza; nadmiar do wywozu na Bazę Materiałową ZDM)  Frezowanie mechanicznie nawierzchni z mieszanek mineralno-asfaltowych na ul. Warszawskiej (gr. warstwy 1.0÷5.0 cm) z wywozem na Bazę Materiałową ZDM; 355 m3)</t>
  </si>
  <si>
    <t>Wywiezienie gruzu z terenu rozbiórki przy mechanicznym załadowaniu i wyładowaniu samochodem samowyładowczym - dodatek za każdy następny rozpoczęty 1 km  (wywóz nadmiaru destruktu na Bazę Materiałową ZDM szczegółową odległość uściśli Wykonawca w ofercie)</t>
  </si>
  <si>
    <t>ZBIORCZE ZESTAWIENIE KOSZTÓW</t>
  </si>
  <si>
    <t>Wyszczególnienie elementów rozliczeniowych</t>
  </si>
  <si>
    <t>Wartość</t>
  </si>
  <si>
    <t>zł</t>
  </si>
  <si>
    <t>Wymagania ogólne</t>
  </si>
  <si>
    <t>VAT 23 %</t>
  </si>
  <si>
    <t>OGÓŁEM  Z  VAT-em (brutto)</t>
  </si>
  <si>
    <t>Roboty przygotowawcze</t>
  </si>
  <si>
    <t>Roboty ziemne</t>
  </si>
  <si>
    <t>Podbudowy</t>
  </si>
  <si>
    <t>Nawierzchnie</t>
  </si>
  <si>
    <t>Roboty wykończeniowe</t>
  </si>
  <si>
    <t>Elementy ulic</t>
  </si>
  <si>
    <t>Oznakowanie dróg i urządzenia bezpieczeństwa ruchu</t>
  </si>
  <si>
    <t>NETTO</t>
  </si>
  <si>
    <t>ROBOTY BUDOWLANE ZE WZMOCNIENIEM NAWIERZCHNI UL. WARSZAWSKIEJ NA ODCINKU OD UL. ŚW. MICHAŁA DO GRANICY MIASTA POZNANIA  ETAP V - JEZDNIA PÓŁNOCNA</t>
  </si>
  <si>
    <t>Roboty pomiarowe przy liniowych robotach ziemnych - trasa drogi w terenie równinnym  (trasa ulicy Warszawskiej - jezdnia północna (od skrzyżowania z ul. św. Michała do skrzyżowania z ul. Krańcową wraz z przedmiotowym skrzyżowaniem))</t>
  </si>
  <si>
    <t>REMONT NAWIERZCHNI PÓŁNOCNEJ JEZDNI 
ULICY WARSZAWSKIEJ NA ODCINKU OD ULICY ŚW. MICHAŁA 
DO ULICY KRAŃCOWEJ WRAZ ZE SKRZYŻOWANIEM [POZNAŃ]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</si>
</sst>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18"/>
      <name val="Arial Unicode MS"/>
      <family val="2"/>
      <charset val="238"/>
    </font>
    <font>
      <b/>
      <sz val="12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10"/>
      <name val="Arial CE"/>
      <family val="2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4"/>
      <name val="Times New Roman"/>
      <family val="1"/>
      <charset val="238"/>
    </font>
    <font>
      <sz val="9"/>
      <color rgb="FFFF0000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 applyNumberFormat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121">
    <xf numFmtId="0" fontId="0" fillId="0" borderId="0" xfId="0"/>
    <xf numFmtId="0" fontId="0" fillId="0" borderId="0" xfId="0" applyAlignment="1">
      <alignment wrapText="1"/>
    </xf>
    <xf numFmtId="0" fontId="5" fillId="0" borderId="0" xfId="4" applyFont="1" applyAlignment="1">
      <alignment horizontal="center" vertical="center"/>
    </xf>
    <xf numFmtId="0" fontId="4" fillId="0" borderId="8" xfId="3" applyNumberFormat="1" applyFont="1" applyFill="1" applyBorder="1" applyAlignment="1" applyProtection="1">
      <alignment horizontal="center" vertical="center"/>
    </xf>
    <xf numFmtId="0" fontId="4" fillId="0" borderId="8" xfId="3" applyNumberFormat="1" applyFont="1" applyFill="1" applyBorder="1" applyAlignment="1" applyProtection="1">
      <alignment horizontal="center" vertical="center" wrapText="1"/>
    </xf>
    <xf numFmtId="0" fontId="4" fillId="0" borderId="9" xfId="3" applyNumberFormat="1" applyFont="1" applyFill="1" applyBorder="1" applyAlignment="1" applyProtection="1">
      <alignment horizontal="center" vertical="center" wrapText="1"/>
    </xf>
    <xf numFmtId="0" fontId="4" fillId="0" borderId="10" xfId="3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top" wrapText="1"/>
    </xf>
    <xf numFmtId="0" fontId="4" fillId="0" borderId="11" xfId="3" applyNumberFormat="1" applyFont="1" applyFill="1" applyBorder="1" applyAlignment="1" applyProtection="1">
      <alignment horizontal="center" vertical="top" wrapText="1"/>
    </xf>
    <xf numFmtId="0" fontId="4" fillId="0" borderId="12" xfId="3" applyNumberFormat="1" applyFont="1" applyFill="1" applyBorder="1" applyAlignment="1" applyProtection="1">
      <alignment horizontal="center" vertical="top" wrapText="1"/>
    </xf>
    <xf numFmtId="0" fontId="9" fillId="0" borderId="14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 wrapText="1"/>
    </xf>
    <xf numFmtId="4" fontId="8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4" fontId="8" fillId="0" borderId="16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wrapText="1"/>
    </xf>
    <xf numFmtId="0" fontId="8" fillId="0" borderId="15" xfId="0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4" fontId="8" fillId="0" borderId="12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 applyProtection="1">
      <alignment horizontal="center" vertical="center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2" xfId="0" applyNumberFormat="1" applyFont="1" applyBorder="1" applyAlignment="1" applyProtection="1">
      <alignment horizontal="center" vertical="center"/>
      <protection locked="0"/>
    </xf>
    <xf numFmtId="2" fontId="8" fillId="0" borderId="21" xfId="0" applyNumberFormat="1" applyFont="1" applyBorder="1" applyAlignment="1" applyProtection="1">
      <alignment horizontal="center" vertical="center"/>
      <protection locked="0"/>
    </xf>
    <xf numFmtId="0" fontId="12" fillId="0" borderId="0" xfId="12" applyFont="1" applyAlignment="1">
      <alignment horizontal="center" wrapText="1"/>
    </xf>
    <xf numFmtId="0" fontId="13" fillId="2" borderId="32" xfId="12" applyFont="1" applyFill="1" applyBorder="1" applyAlignment="1">
      <alignment horizontal="center" vertical="center" wrapText="1"/>
    </xf>
    <xf numFmtId="0" fontId="13" fillId="2" borderId="34" xfId="13" applyFont="1" applyFill="1" applyBorder="1" applyAlignment="1">
      <alignment horizontal="center" vertical="center" wrapText="1"/>
    </xf>
    <xf numFmtId="0" fontId="13" fillId="2" borderId="35" xfId="12" applyFont="1" applyFill="1" applyBorder="1" applyAlignment="1">
      <alignment horizontal="center" vertical="center" wrapText="1"/>
    </xf>
    <xf numFmtId="0" fontId="13" fillId="2" borderId="37" xfId="11" applyFont="1" applyFill="1" applyBorder="1" applyAlignment="1">
      <alignment horizontal="center" vertical="center" wrapText="1"/>
    </xf>
    <xf numFmtId="0" fontId="14" fillId="0" borderId="14" xfId="12" applyFont="1" applyBorder="1" applyAlignment="1">
      <alignment horizontal="center" vertical="center"/>
    </xf>
    <xf numFmtId="0" fontId="14" fillId="0" borderId="3" xfId="12" applyFont="1" applyBorder="1" applyAlignment="1">
      <alignment horizontal="center" vertical="center" wrapText="1"/>
    </xf>
    <xf numFmtId="0" fontId="14" fillId="0" borderId="16" xfId="12" applyFont="1" applyBorder="1" applyAlignment="1">
      <alignment horizontal="center" vertical="center"/>
    </xf>
    <xf numFmtId="0" fontId="12" fillId="0" borderId="11" xfId="12" applyFont="1" applyBorder="1" applyAlignment="1">
      <alignment horizontal="center" vertical="center"/>
    </xf>
    <xf numFmtId="0" fontId="12" fillId="0" borderId="1" xfId="12" applyFont="1" applyBorder="1" applyAlignment="1">
      <alignment horizontal="left" vertical="center" wrapText="1" indent="1"/>
    </xf>
    <xf numFmtId="4" fontId="12" fillId="0" borderId="12" xfId="12" quotePrefix="1" applyNumberFormat="1" applyFont="1" applyBorder="1" applyAlignment="1">
      <alignment horizontal="right" vertical="center"/>
    </xf>
    <xf numFmtId="44" fontId="12" fillId="0" borderId="12" xfId="10" quotePrefix="1" applyFont="1" applyBorder="1" applyAlignment="1">
      <alignment horizontal="right" vertical="center"/>
    </xf>
    <xf numFmtId="0" fontId="12" fillId="0" borderId="3" xfId="12" applyFont="1" applyBorder="1" applyAlignment="1">
      <alignment horizontal="left" vertical="center" wrapText="1" indent="1"/>
    </xf>
    <xf numFmtId="44" fontId="12" fillId="0" borderId="16" xfId="10" quotePrefix="1" applyFont="1" applyBorder="1" applyAlignment="1">
      <alignment horizontal="right" vertical="center"/>
    </xf>
    <xf numFmtId="0" fontId="12" fillId="0" borderId="14" xfId="12" applyFont="1" applyBorder="1" applyAlignment="1">
      <alignment horizontal="center" vertical="center"/>
    </xf>
    <xf numFmtId="0" fontId="15" fillId="3" borderId="10" xfId="12" quotePrefix="1" applyFont="1" applyFill="1" applyBorder="1" applyAlignment="1">
      <alignment horizontal="center" vertical="center"/>
    </xf>
    <xf numFmtId="0" fontId="12" fillId="3" borderId="8" xfId="12" applyFont="1" applyFill="1" applyBorder="1" applyAlignment="1">
      <alignment horizontal="right" vertical="center" wrapText="1"/>
    </xf>
    <xf numFmtId="44" fontId="12" fillId="3" borderId="9" xfId="10" quotePrefix="1" applyFont="1" applyFill="1" applyBorder="1" applyAlignment="1">
      <alignment horizontal="right" vertical="center"/>
    </xf>
    <xf numFmtId="0" fontId="15" fillId="3" borderId="11" xfId="12" quotePrefix="1" applyFont="1" applyFill="1" applyBorder="1" applyAlignment="1">
      <alignment horizontal="center" vertical="center"/>
    </xf>
    <xf numFmtId="0" fontId="12" fillId="3" borderId="1" xfId="12" applyFont="1" applyFill="1" applyBorder="1" applyAlignment="1">
      <alignment horizontal="right" vertical="center" wrapText="1"/>
    </xf>
    <xf numFmtId="44" fontId="12" fillId="3" borderId="12" xfId="10" quotePrefix="1" applyFont="1" applyFill="1" applyBorder="1" applyAlignment="1">
      <alignment horizontal="right" vertical="center"/>
    </xf>
    <xf numFmtId="0" fontId="15" fillId="3" borderId="38" xfId="12" applyFont="1" applyFill="1" applyBorder="1" applyAlignment="1">
      <alignment horizontal="right" vertical="center" wrapText="1"/>
    </xf>
    <xf numFmtId="0" fontId="12" fillId="3" borderId="39" xfId="12" applyFont="1" applyFill="1" applyBorder="1" applyAlignment="1">
      <alignment horizontal="right" vertical="center" wrapText="1"/>
    </xf>
    <xf numFmtId="44" fontId="12" fillId="3" borderId="40" xfId="10" applyFont="1" applyFill="1" applyBorder="1" applyAlignment="1">
      <alignment horizontal="right" vertical="center"/>
    </xf>
    <xf numFmtId="1" fontId="12" fillId="0" borderId="0" xfId="11" applyNumberFormat="1" applyFont="1" applyAlignment="1">
      <alignment vertical="top" wrapText="1"/>
    </xf>
    <xf numFmtId="0" fontId="16" fillId="0" borderId="0" xfId="12" applyFont="1"/>
    <xf numFmtId="0" fontId="12" fillId="0" borderId="0" xfId="12" applyFont="1" applyAlignment="1">
      <alignment wrapText="1"/>
    </xf>
    <xf numFmtId="0" fontId="16" fillId="0" borderId="0" xfId="12" applyFont="1" applyAlignment="1">
      <alignment horizontal="center" vertical="center"/>
    </xf>
    <xf numFmtId="0" fontId="17" fillId="0" borderId="0" xfId="13" applyFont="1" applyAlignment="1">
      <alignment horizontal="center" vertical="center" wrapText="1"/>
    </xf>
    <xf numFmtId="0" fontId="17" fillId="0" borderId="0" xfId="11" applyFont="1" applyAlignment="1">
      <alignment horizontal="center" vertical="center" wrapText="1"/>
    </xf>
    <xf numFmtId="0" fontId="14" fillId="0" borderId="0" xfId="12" applyFont="1" applyAlignment="1">
      <alignment vertical="center"/>
    </xf>
    <xf numFmtId="0" fontId="14" fillId="0" borderId="0" xfId="12" applyFont="1" applyAlignment="1">
      <alignment horizontal="center" vertical="center"/>
    </xf>
    <xf numFmtId="0" fontId="15" fillId="0" borderId="0" xfId="12" applyFont="1" applyAlignment="1">
      <alignment vertical="center"/>
    </xf>
    <xf numFmtId="0" fontId="15" fillId="0" borderId="0" xfId="12" applyFont="1" applyAlignment="1">
      <alignment horizontal="center" vertical="center"/>
    </xf>
    <xf numFmtId="3" fontId="12" fillId="0" borderId="0" xfId="12" applyNumberFormat="1" applyFont="1" applyAlignment="1">
      <alignment horizontal="right" vertical="center"/>
    </xf>
    <xf numFmtId="43" fontId="15" fillId="0" borderId="0" xfId="9" applyFont="1" applyFill="1" applyBorder="1" applyAlignment="1">
      <alignment vertical="center"/>
    </xf>
    <xf numFmtId="0" fontId="12" fillId="0" borderId="0" xfId="12" applyFont="1" applyAlignment="1">
      <alignment horizontal="right" vertical="center"/>
    </xf>
    <xf numFmtId="3" fontId="12" fillId="0" borderId="0" xfId="12" applyNumberFormat="1" applyFont="1" applyAlignment="1">
      <alignment horizontal="right" vertical="center" wrapText="1"/>
    </xf>
    <xf numFmtId="0" fontId="18" fillId="0" borderId="0" xfId="12" applyFont="1" applyAlignment="1">
      <alignment horizontal="right" vertical="center" wrapText="1"/>
    </xf>
    <xf numFmtId="0" fontId="12" fillId="0" borderId="0" xfId="12" applyFont="1" applyAlignment="1">
      <alignment horizontal="right" vertical="center" wrapText="1"/>
    </xf>
    <xf numFmtId="0" fontId="19" fillId="0" borderId="3" xfId="0" applyFont="1" applyBorder="1" applyAlignment="1">
      <alignment vertical="center" wrapText="1"/>
    </xf>
    <xf numFmtId="1" fontId="12" fillId="0" borderId="0" xfId="11" applyNumberFormat="1" applyFont="1" applyAlignment="1">
      <alignment horizontal="center" vertical="center" wrapText="1"/>
    </xf>
    <xf numFmtId="0" fontId="12" fillId="0" borderId="0" xfId="12" applyFont="1" applyAlignment="1">
      <alignment horizontal="center" wrapText="1"/>
    </xf>
    <xf numFmtId="0" fontId="13" fillId="2" borderId="33" xfId="12" applyFont="1" applyFill="1" applyBorder="1" applyAlignment="1">
      <alignment horizontal="center" vertical="center" wrapText="1"/>
    </xf>
    <xf numFmtId="0" fontId="13" fillId="2" borderId="36" xfId="12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4" fillId="0" borderId="7" xfId="3" applyNumberFormat="1" applyFont="1" applyFill="1" applyBorder="1" applyAlignment="1" applyProtection="1">
      <alignment horizontal="left" vertical="top"/>
    </xf>
    <xf numFmtId="0" fontId="4" fillId="0" borderId="6" xfId="3" applyNumberFormat="1" applyFont="1" applyFill="1" applyBorder="1" applyAlignment="1" applyProtection="1">
      <alignment horizontal="left" vertical="top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5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 wrapText="1"/>
    </xf>
    <xf numFmtId="0" fontId="7" fillId="0" borderId="0" xfId="4" applyFont="1" applyAlignment="1">
      <alignment horizontal="left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1" fillId="0" borderId="0" xfId="0" applyFont="1" applyFill="1"/>
  </cellXfs>
  <cellStyles count="14">
    <cellStyle name="Dziesiętny" xfId="9" builtinId="3"/>
    <cellStyle name="Normalny" xfId="0" builtinId="0"/>
    <cellStyle name="Normalny 2" xfId="3" xr:uid="{00000000-0005-0000-0000-000001000000}"/>
    <cellStyle name="Normalny 3" xfId="4" xr:uid="{00000000-0005-0000-0000-000002000000}"/>
    <cellStyle name="Normalny 4" xfId="5" xr:uid="{00000000-0005-0000-0000-000003000000}"/>
    <cellStyle name="Normalny 5" xfId="6" xr:uid="{00000000-0005-0000-0000-000004000000}"/>
    <cellStyle name="Normalny 6" xfId="7" xr:uid="{00000000-0005-0000-0000-000005000000}"/>
    <cellStyle name="Normalny 7" xfId="2" xr:uid="{00000000-0005-0000-0000-000006000000}"/>
    <cellStyle name="Normalny 8" xfId="1" xr:uid="{00000000-0005-0000-0000-000007000000}"/>
    <cellStyle name="Normalny 8 2" xfId="8" xr:uid="{00000000-0005-0000-0000-000008000000}"/>
    <cellStyle name="Normalny_Kosztorys inwestorski wg TER" xfId="11" xr:uid="{2EB2B141-D11E-4923-B489-7B693BD773AA}"/>
    <cellStyle name="Normalny_TER_choszcz_wa" xfId="12" xr:uid="{24B7603F-4F27-45E8-8149-0CF00DDD5E1A}"/>
    <cellStyle name="Normalny_TER_Milsko_droga" xfId="13" xr:uid="{3694E491-51A6-4C79-A533-A105C208C301}"/>
    <cellStyle name="Walutowy" xfId="10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0557E-4299-413C-8438-9093A6EFAF2A}">
  <dimension ref="A1:S19"/>
  <sheetViews>
    <sheetView workbookViewId="0">
      <selection activeCell="C21" sqref="C21"/>
    </sheetView>
  </sheetViews>
  <sheetFormatPr defaultRowHeight="12.75" x14ac:dyDescent="0.2"/>
  <cols>
    <col min="1" max="1" width="4.7109375" style="74" customWidth="1"/>
    <col min="2" max="2" width="7.7109375" style="74" customWidth="1"/>
    <col min="3" max="3" width="76" style="74" customWidth="1"/>
    <col min="4" max="4" width="23.140625" style="74" customWidth="1"/>
    <col min="5" max="5" width="3.85546875" style="74" customWidth="1"/>
    <col min="6" max="6" width="9.140625" style="74"/>
    <col min="7" max="7" width="22.28515625" style="74" bestFit="1" customWidth="1"/>
    <col min="8" max="11" width="9.140625" style="74"/>
    <col min="12" max="12" width="16.42578125" style="74" bestFit="1" customWidth="1"/>
    <col min="13" max="16384" width="9.140625" style="74"/>
  </cols>
  <sheetData>
    <row r="1" spans="1:7" ht="75" customHeight="1" x14ac:dyDescent="0.2">
      <c r="A1" s="73"/>
      <c r="B1" s="90" t="s">
        <v>197</v>
      </c>
      <c r="C1" s="90"/>
      <c r="D1" s="90"/>
      <c r="E1" s="73"/>
    </row>
    <row r="2" spans="1:7" ht="18.75" x14ac:dyDescent="0.3">
      <c r="A2" s="75"/>
      <c r="B2" s="91" t="s">
        <v>182</v>
      </c>
      <c r="C2" s="91"/>
      <c r="D2" s="91"/>
      <c r="E2" s="75"/>
    </row>
    <row r="3" spans="1:7" ht="19.5" thickBot="1" x14ac:dyDescent="0.35">
      <c r="A3" s="75"/>
      <c r="B3" s="49"/>
      <c r="C3" s="49"/>
      <c r="D3" s="49"/>
      <c r="E3" s="49"/>
    </row>
    <row r="4" spans="1:7" s="76" customFormat="1" ht="16.5" thickTop="1" x14ac:dyDescent="0.25">
      <c r="B4" s="50"/>
      <c r="C4" s="92" t="s">
        <v>183</v>
      </c>
      <c r="D4" s="51" t="s">
        <v>184</v>
      </c>
      <c r="E4" s="77"/>
    </row>
    <row r="5" spans="1:7" s="76" customFormat="1" ht="16.5" thickBot="1" x14ac:dyDescent="0.3">
      <c r="B5" s="52"/>
      <c r="C5" s="93"/>
      <c r="D5" s="53" t="s">
        <v>185</v>
      </c>
      <c r="E5" s="78"/>
    </row>
    <row r="6" spans="1:7" s="79" customFormat="1" ht="12" thickTop="1" x14ac:dyDescent="0.25">
      <c r="B6" s="54">
        <v>1</v>
      </c>
      <c r="C6" s="55">
        <v>2</v>
      </c>
      <c r="D6" s="56">
        <v>3</v>
      </c>
      <c r="E6" s="80"/>
    </row>
    <row r="7" spans="1:7" s="79" customFormat="1" ht="18.75" hidden="1" x14ac:dyDescent="0.25">
      <c r="B7" s="57">
        <v>0</v>
      </c>
      <c r="C7" s="58" t="s">
        <v>186</v>
      </c>
      <c r="D7" s="59"/>
      <c r="E7" s="80"/>
    </row>
    <row r="8" spans="1:7" s="81" customFormat="1" ht="18.75" x14ac:dyDescent="0.25">
      <c r="B8" s="57">
        <v>1</v>
      </c>
      <c r="C8" s="58" t="s">
        <v>189</v>
      </c>
      <c r="D8" s="60">
        <f>'Etap V jezdnia północna'!F45</f>
        <v>0</v>
      </c>
      <c r="E8" s="82"/>
    </row>
    <row r="9" spans="1:7" s="81" customFormat="1" ht="18.75" x14ac:dyDescent="0.25">
      <c r="B9" s="57">
        <v>2</v>
      </c>
      <c r="C9" s="58" t="s">
        <v>190</v>
      </c>
      <c r="D9" s="60">
        <f>'Etap V jezdnia północna'!F50</f>
        <v>0</v>
      </c>
      <c r="E9" s="82"/>
    </row>
    <row r="10" spans="1:7" s="81" customFormat="1" ht="18.75" x14ac:dyDescent="0.25">
      <c r="B10" s="57">
        <v>3</v>
      </c>
      <c r="C10" s="58" t="s">
        <v>191</v>
      </c>
      <c r="D10" s="60">
        <f>'Etap V jezdnia północna'!F63</f>
        <v>0</v>
      </c>
      <c r="E10" s="82"/>
    </row>
    <row r="11" spans="1:7" s="81" customFormat="1" ht="18.75" x14ac:dyDescent="0.25">
      <c r="B11" s="57">
        <v>4</v>
      </c>
      <c r="C11" s="58" t="s">
        <v>192</v>
      </c>
      <c r="D11" s="60">
        <f>'Etap V jezdnia północna'!F73</f>
        <v>0</v>
      </c>
      <c r="E11" s="82"/>
    </row>
    <row r="12" spans="1:7" s="81" customFormat="1" ht="18.75" x14ac:dyDescent="0.25">
      <c r="B12" s="57">
        <v>5</v>
      </c>
      <c r="C12" s="58" t="s">
        <v>193</v>
      </c>
      <c r="D12" s="60">
        <f>'Etap V jezdnia północna'!F76</f>
        <v>0</v>
      </c>
      <c r="E12" s="82"/>
    </row>
    <row r="13" spans="1:7" s="81" customFormat="1" ht="18.75" x14ac:dyDescent="0.25">
      <c r="B13" s="57">
        <v>6</v>
      </c>
      <c r="C13" s="58" t="s">
        <v>195</v>
      </c>
      <c r="D13" s="60">
        <f>'Etap V jezdnia północna'!F80</f>
        <v>0</v>
      </c>
      <c r="E13" s="82"/>
    </row>
    <row r="14" spans="1:7" s="81" customFormat="1" ht="18.75" x14ac:dyDescent="0.25">
      <c r="B14" s="57">
        <v>7</v>
      </c>
      <c r="C14" s="58" t="s">
        <v>194</v>
      </c>
      <c r="D14" s="60">
        <f>'Etap V jezdnia północna'!F98</f>
        <v>0</v>
      </c>
      <c r="E14" s="82"/>
    </row>
    <row r="15" spans="1:7" s="81" customFormat="1" ht="19.5" thickBot="1" x14ac:dyDescent="0.3">
      <c r="B15" s="63"/>
      <c r="C15" s="61"/>
      <c r="D15" s="62"/>
      <c r="E15" s="82"/>
    </row>
    <row r="16" spans="1:7" s="81" customFormat="1" ht="27.75" customHeight="1" thickTop="1" x14ac:dyDescent="0.25">
      <c r="B16" s="64"/>
      <c r="C16" s="65" t="s">
        <v>196</v>
      </c>
      <c r="D16" s="66">
        <f>SUM(D8:D14)</f>
        <v>0</v>
      </c>
      <c r="E16" s="83"/>
      <c r="G16" s="84"/>
    </row>
    <row r="17" spans="2:19" s="81" customFormat="1" ht="22.5" customHeight="1" x14ac:dyDescent="0.25">
      <c r="B17" s="67"/>
      <c r="C17" s="68" t="s">
        <v>187</v>
      </c>
      <c r="D17" s="69">
        <f>D16*0.23</f>
        <v>0</v>
      </c>
      <c r="E17" s="83"/>
    </row>
    <row r="18" spans="2:19" s="85" customFormat="1" ht="30.75" customHeight="1" thickBot="1" x14ac:dyDescent="0.3">
      <c r="B18" s="70"/>
      <c r="C18" s="71" t="s">
        <v>188</v>
      </c>
      <c r="D18" s="72">
        <f>D16+D17</f>
        <v>0</v>
      </c>
      <c r="E18" s="86"/>
      <c r="F18" s="87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 ht="13.5" thickTop="1" x14ac:dyDescent="0.2"/>
  </sheetData>
  <mergeCells count="3">
    <mergeCell ref="B1:D1"/>
    <mergeCell ref="B2:D2"/>
    <mergeCell ref="C4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"/>
  <sheetViews>
    <sheetView tabSelected="1" zoomScale="145" zoomScaleNormal="145" workbookViewId="0">
      <selection activeCell="A4" sqref="A4:F4"/>
    </sheetView>
  </sheetViews>
  <sheetFormatPr defaultRowHeight="15" x14ac:dyDescent="0.25"/>
  <cols>
    <col min="1" max="1" width="4.85546875" customWidth="1"/>
    <col min="2" max="2" width="55.7109375" style="1" customWidth="1"/>
    <col min="3" max="5" width="11.7109375" customWidth="1"/>
    <col min="6" max="6" width="13.7109375" customWidth="1"/>
  </cols>
  <sheetData>
    <row r="1" spans="1:6" ht="27" x14ac:dyDescent="0.25">
      <c r="A1" s="109" t="s">
        <v>140</v>
      </c>
      <c r="B1" s="109"/>
      <c r="C1" s="109"/>
      <c r="D1" s="109"/>
      <c r="E1" s="109"/>
      <c r="F1" s="109"/>
    </row>
    <row r="2" spans="1:6" ht="23.25" x14ac:dyDescent="0.25">
      <c r="A2" s="109" t="s">
        <v>141</v>
      </c>
      <c r="B2" s="109"/>
      <c r="C2" s="109"/>
      <c r="D2" s="109"/>
      <c r="E2" s="109"/>
      <c r="F2" s="109"/>
    </row>
    <row r="3" spans="1:6" ht="23.25" x14ac:dyDescent="0.25">
      <c r="A3" s="111" t="s">
        <v>142</v>
      </c>
      <c r="B3" s="111"/>
      <c r="C3" s="2"/>
      <c r="D3" s="2"/>
    </row>
    <row r="4" spans="1:6" ht="58.5" customHeight="1" thickBot="1" x14ac:dyDescent="0.3">
      <c r="A4" s="110" t="s">
        <v>199</v>
      </c>
      <c r="B4" s="110"/>
      <c r="C4" s="110"/>
      <c r="D4" s="110"/>
      <c r="E4" s="110"/>
      <c r="F4" s="110"/>
    </row>
    <row r="5" spans="1:6" ht="24.75" thickTop="1" x14ac:dyDescent="0.25">
      <c r="A5" s="6" t="s">
        <v>0</v>
      </c>
      <c r="B5" s="3" t="s">
        <v>1</v>
      </c>
      <c r="C5" s="4" t="s">
        <v>143</v>
      </c>
      <c r="D5" s="3" t="s">
        <v>2</v>
      </c>
      <c r="E5" s="4" t="s">
        <v>144</v>
      </c>
      <c r="F5" s="5" t="s">
        <v>145</v>
      </c>
    </row>
    <row r="6" spans="1:6" x14ac:dyDescent="0.25">
      <c r="A6" s="8">
        <v>1</v>
      </c>
      <c r="B6" s="7">
        <v>2</v>
      </c>
      <c r="C6" s="7">
        <v>3</v>
      </c>
      <c r="D6" s="7">
        <v>4</v>
      </c>
      <c r="E6" s="7">
        <v>5</v>
      </c>
      <c r="F6" s="9">
        <v>6</v>
      </c>
    </row>
    <row r="7" spans="1:6" ht="66.75" customHeight="1" thickBot="1" x14ac:dyDescent="0.3">
      <c r="A7" s="23">
        <v>1</v>
      </c>
      <c r="B7" s="112" t="s">
        <v>146</v>
      </c>
      <c r="C7" s="112"/>
      <c r="D7" s="112"/>
      <c r="E7" s="112"/>
      <c r="F7" s="113"/>
    </row>
    <row r="8" spans="1:6" ht="48" x14ac:dyDescent="0.25">
      <c r="A8" s="10" t="s">
        <v>151</v>
      </c>
      <c r="B8" s="89" t="s">
        <v>198</v>
      </c>
      <c r="C8" s="11" t="s">
        <v>3</v>
      </c>
      <c r="D8" s="38">
        <v>1.226</v>
      </c>
      <c r="E8" s="44">
        <v>0</v>
      </c>
      <c r="F8" s="21">
        <f>D8*E8</f>
        <v>0</v>
      </c>
    </row>
    <row r="9" spans="1:6" ht="24" x14ac:dyDescent="0.25">
      <c r="A9" s="12" t="s">
        <v>152</v>
      </c>
      <c r="B9" s="14" t="s">
        <v>4</v>
      </c>
      <c r="C9" s="13" t="s">
        <v>5</v>
      </c>
      <c r="D9" s="37">
        <v>26</v>
      </c>
      <c r="E9" s="34">
        <v>0</v>
      </c>
      <c r="F9" s="32">
        <f>D9*E9</f>
        <v>0</v>
      </c>
    </row>
    <row r="10" spans="1:6" ht="72" x14ac:dyDescent="0.25">
      <c r="A10" s="12" t="s">
        <v>153</v>
      </c>
      <c r="B10" s="14" t="s">
        <v>6</v>
      </c>
      <c r="C10" s="13" t="s">
        <v>163</v>
      </c>
      <c r="D10" s="39">
        <v>4135</v>
      </c>
      <c r="E10" s="34">
        <v>0</v>
      </c>
      <c r="F10" s="32">
        <f t="shared" ref="F10:F44" si="0">D10*E10</f>
        <v>0</v>
      </c>
    </row>
    <row r="11" spans="1:6" ht="36" x14ac:dyDescent="0.25">
      <c r="A11" s="12" t="s">
        <v>154</v>
      </c>
      <c r="B11" s="14" t="s">
        <v>8</v>
      </c>
      <c r="C11" s="13" t="s">
        <v>162</v>
      </c>
      <c r="D11" s="37">
        <v>827</v>
      </c>
      <c r="E11" s="34">
        <v>0</v>
      </c>
      <c r="F11" s="32">
        <f t="shared" si="0"/>
        <v>0</v>
      </c>
    </row>
    <row r="12" spans="1:6" ht="48" x14ac:dyDescent="0.25">
      <c r="A12" s="12" t="s">
        <v>9</v>
      </c>
      <c r="B12" s="14" t="s">
        <v>174</v>
      </c>
      <c r="C12" s="13" t="s">
        <v>162</v>
      </c>
      <c r="D12" s="37">
        <v>827</v>
      </c>
      <c r="E12" s="34">
        <v>0</v>
      </c>
      <c r="F12" s="32">
        <f t="shared" si="0"/>
        <v>0</v>
      </c>
    </row>
    <row r="13" spans="1:6" ht="60" x14ac:dyDescent="0.25">
      <c r="A13" s="12" t="s">
        <v>155</v>
      </c>
      <c r="B13" s="14" t="s">
        <v>10</v>
      </c>
      <c r="C13" s="13" t="s">
        <v>163</v>
      </c>
      <c r="D13" s="37">
        <v>53</v>
      </c>
      <c r="E13" s="34">
        <v>0</v>
      </c>
      <c r="F13" s="32">
        <f t="shared" si="0"/>
        <v>0</v>
      </c>
    </row>
    <row r="14" spans="1:6" ht="84" x14ac:dyDescent="0.25">
      <c r="A14" s="12" t="s">
        <v>156</v>
      </c>
      <c r="B14" s="14" t="s">
        <v>11</v>
      </c>
      <c r="C14" s="13" t="s">
        <v>163</v>
      </c>
      <c r="D14" s="37">
        <v>543</v>
      </c>
      <c r="E14" s="34">
        <v>0</v>
      </c>
      <c r="F14" s="32">
        <f t="shared" si="0"/>
        <v>0</v>
      </c>
    </row>
    <row r="15" spans="1:6" ht="72" x14ac:dyDescent="0.25">
      <c r="A15" s="12" t="s">
        <v>157</v>
      </c>
      <c r="B15" s="14" t="s">
        <v>12</v>
      </c>
      <c r="C15" s="13" t="s">
        <v>163</v>
      </c>
      <c r="D15" s="37">
        <v>41</v>
      </c>
      <c r="E15" s="34">
        <v>0</v>
      </c>
      <c r="F15" s="32">
        <f t="shared" si="0"/>
        <v>0</v>
      </c>
    </row>
    <row r="16" spans="1:6" ht="60" x14ac:dyDescent="0.25">
      <c r="A16" s="12" t="s">
        <v>158</v>
      </c>
      <c r="B16" s="14" t="s">
        <v>13</v>
      </c>
      <c r="C16" s="13" t="s">
        <v>163</v>
      </c>
      <c r="D16" s="37">
        <v>72</v>
      </c>
      <c r="E16" s="34">
        <v>0</v>
      </c>
      <c r="F16" s="32">
        <f t="shared" si="0"/>
        <v>0</v>
      </c>
    </row>
    <row r="17" spans="1:6" ht="72" x14ac:dyDescent="0.25">
      <c r="A17" s="12" t="s">
        <v>159</v>
      </c>
      <c r="B17" s="14" t="s">
        <v>14</v>
      </c>
      <c r="C17" s="13" t="s">
        <v>163</v>
      </c>
      <c r="D17" s="37">
        <v>59</v>
      </c>
      <c r="E17" s="34">
        <v>0</v>
      </c>
      <c r="F17" s="32">
        <f t="shared" si="0"/>
        <v>0</v>
      </c>
    </row>
    <row r="18" spans="1:6" ht="72" x14ac:dyDescent="0.25">
      <c r="A18" s="12" t="s">
        <v>160</v>
      </c>
      <c r="B18" s="14" t="s">
        <v>15</v>
      </c>
      <c r="C18" s="13" t="s">
        <v>163</v>
      </c>
      <c r="D18" s="37">
        <v>59</v>
      </c>
      <c r="E18" s="34">
        <v>0</v>
      </c>
      <c r="F18" s="32">
        <f t="shared" si="0"/>
        <v>0</v>
      </c>
    </row>
    <row r="19" spans="1:6" ht="60" x14ac:dyDescent="0.25">
      <c r="A19" s="12" t="s">
        <v>161</v>
      </c>
      <c r="B19" s="14" t="s">
        <v>16</v>
      </c>
      <c r="C19" s="13" t="s">
        <v>163</v>
      </c>
      <c r="D19" s="37">
        <v>415</v>
      </c>
      <c r="E19" s="34">
        <v>0</v>
      </c>
      <c r="F19" s="32">
        <f t="shared" si="0"/>
        <v>0</v>
      </c>
    </row>
    <row r="20" spans="1:6" ht="72" x14ac:dyDescent="0.25">
      <c r="A20" s="12" t="s">
        <v>17</v>
      </c>
      <c r="B20" s="14" t="s">
        <v>18</v>
      </c>
      <c r="C20" s="13" t="s">
        <v>19</v>
      </c>
      <c r="D20" s="39">
        <v>2458</v>
      </c>
      <c r="E20" s="34">
        <v>0</v>
      </c>
      <c r="F20" s="32">
        <f t="shared" si="0"/>
        <v>0</v>
      </c>
    </row>
    <row r="21" spans="1:6" ht="60" x14ac:dyDescent="0.25">
      <c r="A21" s="12" t="s">
        <v>20</v>
      </c>
      <c r="B21" s="14" t="s">
        <v>21</v>
      </c>
      <c r="C21" s="13" t="s">
        <v>19</v>
      </c>
      <c r="D21" s="37">
        <v>154</v>
      </c>
      <c r="E21" s="34">
        <v>0</v>
      </c>
      <c r="F21" s="32">
        <f t="shared" si="0"/>
        <v>0</v>
      </c>
    </row>
    <row r="22" spans="1:6" ht="60" x14ac:dyDescent="0.25">
      <c r="A22" s="12" t="s">
        <v>22</v>
      </c>
      <c r="B22" s="14" t="s">
        <v>23</v>
      </c>
      <c r="C22" s="13" t="s">
        <v>19</v>
      </c>
      <c r="D22" s="37">
        <v>129</v>
      </c>
      <c r="E22" s="34">
        <v>0</v>
      </c>
      <c r="F22" s="32">
        <f t="shared" si="0"/>
        <v>0</v>
      </c>
    </row>
    <row r="23" spans="1:6" ht="36" x14ac:dyDescent="0.25">
      <c r="A23" s="12" t="s">
        <v>24</v>
      </c>
      <c r="B23" s="14" t="s">
        <v>25</v>
      </c>
      <c r="C23" s="13" t="s">
        <v>19</v>
      </c>
      <c r="D23" s="37">
        <v>47</v>
      </c>
      <c r="E23" s="34">
        <v>0</v>
      </c>
      <c r="F23" s="32">
        <f t="shared" si="0"/>
        <v>0</v>
      </c>
    </row>
    <row r="24" spans="1:6" ht="72" x14ac:dyDescent="0.25">
      <c r="A24" s="12" t="s">
        <v>26</v>
      </c>
      <c r="B24" s="14" t="s">
        <v>27</v>
      </c>
      <c r="C24" s="13" t="s">
        <v>7</v>
      </c>
      <c r="D24" s="37">
        <v>74</v>
      </c>
      <c r="E24" s="34">
        <v>0</v>
      </c>
      <c r="F24" s="32">
        <f t="shared" si="0"/>
        <v>0</v>
      </c>
    </row>
    <row r="25" spans="1:6" ht="72" x14ac:dyDescent="0.25">
      <c r="A25" s="12" t="s">
        <v>28</v>
      </c>
      <c r="B25" s="14" t="s">
        <v>29</v>
      </c>
      <c r="C25" s="13" t="s">
        <v>162</v>
      </c>
      <c r="D25" s="37">
        <v>241.54</v>
      </c>
      <c r="E25" s="34">
        <v>0</v>
      </c>
      <c r="F25" s="32">
        <f t="shared" si="0"/>
        <v>0</v>
      </c>
    </row>
    <row r="26" spans="1:6" ht="48" x14ac:dyDescent="0.25">
      <c r="A26" s="12" t="s">
        <v>30</v>
      </c>
      <c r="B26" s="14" t="s">
        <v>31</v>
      </c>
      <c r="C26" s="13" t="s">
        <v>5</v>
      </c>
      <c r="D26" s="37">
        <v>120</v>
      </c>
      <c r="E26" s="34">
        <v>0</v>
      </c>
      <c r="F26" s="32">
        <f t="shared" si="0"/>
        <v>0</v>
      </c>
    </row>
    <row r="27" spans="1:6" ht="60" x14ac:dyDescent="0.25">
      <c r="A27" s="12" t="s">
        <v>32</v>
      </c>
      <c r="B27" s="14" t="s">
        <v>33</v>
      </c>
      <c r="C27" s="13" t="s">
        <v>5</v>
      </c>
      <c r="D27" s="37">
        <v>24</v>
      </c>
      <c r="E27" s="34">
        <v>0</v>
      </c>
      <c r="F27" s="32">
        <f t="shared" si="0"/>
        <v>0</v>
      </c>
    </row>
    <row r="28" spans="1:6" ht="72" x14ac:dyDescent="0.25">
      <c r="A28" s="12" t="s">
        <v>34</v>
      </c>
      <c r="B28" s="14" t="s">
        <v>35</v>
      </c>
      <c r="C28" s="13" t="s">
        <v>5</v>
      </c>
      <c r="D28" s="37">
        <v>54</v>
      </c>
      <c r="E28" s="34">
        <v>0</v>
      </c>
      <c r="F28" s="32">
        <f t="shared" si="0"/>
        <v>0</v>
      </c>
    </row>
    <row r="29" spans="1:6" s="120" customFormat="1" ht="36" x14ac:dyDescent="0.25">
      <c r="A29" s="114" t="s">
        <v>36</v>
      </c>
      <c r="B29" s="115" t="s">
        <v>37</v>
      </c>
      <c r="C29" s="116" t="s">
        <v>5</v>
      </c>
      <c r="D29" s="117">
        <v>38</v>
      </c>
      <c r="E29" s="118">
        <v>0</v>
      </c>
      <c r="F29" s="119">
        <f t="shared" si="0"/>
        <v>0</v>
      </c>
    </row>
    <row r="30" spans="1:6" s="120" customFormat="1" ht="36" x14ac:dyDescent="0.25">
      <c r="A30" s="114" t="s">
        <v>38</v>
      </c>
      <c r="B30" s="115" t="s">
        <v>39</v>
      </c>
      <c r="C30" s="116" t="s">
        <v>5</v>
      </c>
      <c r="D30" s="117">
        <v>39</v>
      </c>
      <c r="E30" s="118">
        <v>0</v>
      </c>
      <c r="F30" s="119">
        <f t="shared" si="0"/>
        <v>0</v>
      </c>
    </row>
    <row r="31" spans="1:6" s="120" customFormat="1" ht="84" x14ac:dyDescent="0.25">
      <c r="A31" s="114" t="s">
        <v>40</v>
      </c>
      <c r="B31" s="115" t="s">
        <v>41</v>
      </c>
      <c r="C31" s="116" t="s">
        <v>5</v>
      </c>
      <c r="D31" s="117">
        <v>38</v>
      </c>
      <c r="E31" s="118">
        <v>0</v>
      </c>
      <c r="F31" s="119">
        <f t="shared" si="0"/>
        <v>0</v>
      </c>
    </row>
    <row r="32" spans="1:6" s="120" customFormat="1" ht="48" x14ac:dyDescent="0.25">
      <c r="A32" s="114" t="s">
        <v>42</v>
      </c>
      <c r="B32" s="115" t="s">
        <v>43</v>
      </c>
      <c r="C32" s="116" t="s">
        <v>44</v>
      </c>
      <c r="D32" s="117">
        <v>24</v>
      </c>
      <c r="E32" s="118">
        <v>0</v>
      </c>
      <c r="F32" s="119">
        <f t="shared" si="0"/>
        <v>0</v>
      </c>
    </row>
    <row r="33" spans="1:6" s="120" customFormat="1" ht="36" x14ac:dyDescent="0.25">
      <c r="A33" s="114" t="s">
        <v>45</v>
      </c>
      <c r="B33" s="115" t="s">
        <v>46</v>
      </c>
      <c r="C33" s="116" t="s">
        <v>5</v>
      </c>
      <c r="D33" s="117">
        <v>17</v>
      </c>
      <c r="E33" s="118">
        <v>0</v>
      </c>
      <c r="F33" s="119">
        <f t="shared" si="0"/>
        <v>0</v>
      </c>
    </row>
    <row r="34" spans="1:6" s="120" customFormat="1" ht="48" x14ac:dyDescent="0.25">
      <c r="A34" s="114" t="s">
        <v>47</v>
      </c>
      <c r="B34" s="115" t="s">
        <v>48</v>
      </c>
      <c r="C34" s="116" t="s">
        <v>5</v>
      </c>
      <c r="D34" s="117">
        <v>17</v>
      </c>
      <c r="E34" s="118">
        <v>0</v>
      </c>
      <c r="F34" s="119">
        <f t="shared" si="0"/>
        <v>0</v>
      </c>
    </row>
    <row r="35" spans="1:6" s="120" customFormat="1" ht="84" x14ac:dyDescent="0.25">
      <c r="A35" s="114" t="s">
        <v>49</v>
      </c>
      <c r="B35" s="115" t="s">
        <v>50</v>
      </c>
      <c r="C35" s="116" t="s">
        <v>5</v>
      </c>
      <c r="D35" s="117">
        <v>34</v>
      </c>
      <c r="E35" s="118">
        <v>0</v>
      </c>
      <c r="F35" s="119">
        <f t="shared" si="0"/>
        <v>0</v>
      </c>
    </row>
    <row r="36" spans="1:6" ht="36" x14ac:dyDescent="0.25">
      <c r="A36" s="12" t="s">
        <v>51</v>
      </c>
      <c r="B36" s="14" t="s">
        <v>52</v>
      </c>
      <c r="C36" s="13" t="s">
        <v>19</v>
      </c>
      <c r="D36" s="37">
        <v>376</v>
      </c>
      <c r="E36" s="34">
        <v>0</v>
      </c>
      <c r="F36" s="32">
        <f t="shared" si="0"/>
        <v>0</v>
      </c>
    </row>
    <row r="37" spans="1:6" ht="24" x14ac:dyDescent="0.25">
      <c r="A37" s="12" t="s">
        <v>53</v>
      </c>
      <c r="B37" s="14" t="s">
        <v>54</v>
      </c>
      <c r="C37" s="13" t="s">
        <v>162</v>
      </c>
      <c r="D37" s="37">
        <v>656</v>
      </c>
      <c r="E37" s="34">
        <v>0</v>
      </c>
      <c r="F37" s="32">
        <f t="shared" si="0"/>
        <v>0</v>
      </c>
    </row>
    <row r="38" spans="1:6" ht="36" x14ac:dyDescent="0.25">
      <c r="A38" s="12" t="s">
        <v>55</v>
      </c>
      <c r="B38" s="14" t="s">
        <v>56</v>
      </c>
      <c r="C38" s="13" t="s">
        <v>162</v>
      </c>
      <c r="D38" s="37">
        <v>656</v>
      </c>
      <c r="E38" s="34">
        <v>0</v>
      </c>
      <c r="F38" s="32">
        <f t="shared" si="0"/>
        <v>0</v>
      </c>
    </row>
    <row r="39" spans="1:6" ht="48" x14ac:dyDescent="0.25">
      <c r="A39" s="12" t="s">
        <v>57</v>
      </c>
      <c r="B39" s="14" t="s">
        <v>176</v>
      </c>
      <c r="C39" s="13" t="s">
        <v>162</v>
      </c>
      <c r="D39" s="37">
        <v>656</v>
      </c>
      <c r="E39" s="34">
        <v>0</v>
      </c>
      <c r="F39" s="32">
        <f t="shared" si="0"/>
        <v>0</v>
      </c>
    </row>
    <row r="40" spans="1:6" ht="24" x14ac:dyDescent="0.25">
      <c r="A40" s="12" t="s">
        <v>58</v>
      </c>
      <c r="B40" s="14" t="s">
        <v>54</v>
      </c>
      <c r="C40" s="13" t="s">
        <v>162</v>
      </c>
      <c r="D40" s="37">
        <v>61</v>
      </c>
      <c r="E40" s="34">
        <v>0</v>
      </c>
      <c r="F40" s="32">
        <f t="shared" si="0"/>
        <v>0</v>
      </c>
    </row>
    <row r="41" spans="1:6" ht="36" x14ac:dyDescent="0.25">
      <c r="A41" s="12" t="s">
        <v>59</v>
      </c>
      <c r="B41" s="14" t="s">
        <v>56</v>
      </c>
      <c r="C41" s="13" t="s">
        <v>162</v>
      </c>
      <c r="D41" s="37">
        <v>61</v>
      </c>
      <c r="E41" s="34">
        <v>0</v>
      </c>
      <c r="F41" s="32">
        <f t="shared" si="0"/>
        <v>0</v>
      </c>
    </row>
    <row r="42" spans="1:6" ht="72" x14ac:dyDescent="0.25">
      <c r="A42" s="12" t="s">
        <v>60</v>
      </c>
      <c r="B42" s="14" t="s">
        <v>175</v>
      </c>
      <c r="C42" s="13" t="s">
        <v>162</v>
      </c>
      <c r="D42" s="37">
        <v>61</v>
      </c>
      <c r="E42" s="34">
        <v>0</v>
      </c>
      <c r="F42" s="32">
        <f t="shared" si="0"/>
        <v>0</v>
      </c>
    </row>
    <row r="43" spans="1:6" ht="24" x14ac:dyDescent="0.25">
      <c r="A43" s="12" t="s">
        <v>61</v>
      </c>
      <c r="B43" s="14" t="s">
        <v>62</v>
      </c>
      <c r="C43" s="13" t="s">
        <v>63</v>
      </c>
      <c r="D43" s="37">
        <v>7</v>
      </c>
      <c r="E43" s="34">
        <v>0</v>
      </c>
      <c r="F43" s="32">
        <f t="shared" si="0"/>
        <v>0</v>
      </c>
    </row>
    <row r="44" spans="1:6" ht="48.75" thickBot="1" x14ac:dyDescent="0.3">
      <c r="A44" s="17" t="s">
        <v>64</v>
      </c>
      <c r="B44" s="20" t="s">
        <v>177</v>
      </c>
      <c r="C44" s="15" t="s">
        <v>63</v>
      </c>
      <c r="D44" s="40">
        <v>7</v>
      </c>
      <c r="E44" s="35">
        <v>0</v>
      </c>
      <c r="F44" s="32">
        <f t="shared" si="0"/>
        <v>0</v>
      </c>
    </row>
    <row r="45" spans="1:6" ht="15.75" thickBot="1" x14ac:dyDescent="0.3">
      <c r="A45" s="94" t="s">
        <v>147</v>
      </c>
      <c r="B45" s="95"/>
      <c r="C45" s="95"/>
      <c r="D45" s="95"/>
      <c r="E45" s="96"/>
      <c r="F45" s="19">
        <f>SUM(F8:F44)</f>
        <v>0</v>
      </c>
    </row>
    <row r="46" spans="1:6" ht="42" customHeight="1" thickBot="1" x14ac:dyDescent="0.3">
      <c r="A46" s="16">
        <v>2</v>
      </c>
      <c r="B46" s="97" t="s">
        <v>148</v>
      </c>
      <c r="C46" s="95"/>
      <c r="D46" s="95"/>
      <c r="E46" s="95"/>
      <c r="F46" s="98"/>
    </row>
    <row r="47" spans="1:6" ht="72" x14ac:dyDescent="0.25">
      <c r="A47" s="10" t="s">
        <v>65</v>
      </c>
      <c r="B47" s="18" t="s">
        <v>66</v>
      </c>
      <c r="C47" s="11" t="s">
        <v>162</v>
      </c>
      <c r="D47" s="38">
        <v>101</v>
      </c>
      <c r="E47" s="45">
        <v>0</v>
      </c>
      <c r="F47" s="21">
        <f>D47*E47</f>
        <v>0</v>
      </c>
    </row>
    <row r="48" spans="1:6" ht="48" x14ac:dyDescent="0.25">
      <c r="A48" s="12" t="s">
        <v>67</v>
      </c>
      <c r="B48" s="14" t="s">
        <v>178</v>
      </c>
      <c r="C48" s="11" t="s">
        <v>162</v>
      </c>
      <c r="D48" s="37">
        <v>101</v>
      </c>
      <c r="E48" s="46">
        <v>0</v>
      </c>
      <c r="F48" s="21">
        <f t="shared" ref="F48:F49" si="1">D48*E48</f>
        <v>0</v>
      </c>
    </row>
    <row r="49" spans="1:6" ht="60.75" thickBot="1" x14ac:dyDescent="0.3">
      <c r="A49" s="17" t="s">
        <v>68</v>
      </c>
      <c r="B49" s="20" t="s">
        <v>69</v>
      </c>
      <c r="C49" s="11" t="s">
        <v>162</v>
      </c>
      <c r="D49" s="40">
        <v>407</v>
      </c>
      <c r="E49" s="47">
        <v>0</v>
      </c>
      <c r="F49" s="21">
        <f t="shared" si="1"/>
        <v>0</v>
      </c>
    </row>
    <row r="50" spans="1:6" ht="15.75" thickBot="1" x14ac:dyDescent="0.3">
      <c r="A50" s="104" t="s">
        <v>149</v>
      </c>
      <c r="B50" s="105"/>
      <c r="C50" s="105"/>
      <c r="D50" s="105"/>
      <c r="E50" s="106"/>
      <c r="F50" s="19">
        <f>SUM(F47:F49)</f>
        <v>0</v>
      </c>
    </row>
    <row r="51" spans="1:6" ht="36.75" customHeight="1" thickBot="1" x14ac:dyDescent="0.3">
      <c r="A51" s="16">
        <v>3</v>
      </c>
      <c r="B51" s="107" t="s">
        <v>150</v>
      </c>
      <c r="C51" s="105"/>
      <c r="D51" s="105"/>
      <c r="E51" s="105"/>
      <c r="F51" s="108"/>
    </row>
    <row r="52" spans="1:6" ht="48.75" x14ac:dyDescent="0.25">
      <c r="A52" s="10" t="s">
        <v>70</v>
      </c>
      <c r="B52" s="31" t="s">
        <v>71</v>
      </c>
      <c r="C52" s="11" t="s">
        <v>163</v>
      </c>
      <c r="D52" s="43">
        <v>1512</v>
      </c>
      <c r="E52" s="45">
        <v>0</v>
      </c>
      <c r="F52" s="21">
        <f>D52*E52</f>
        <v>0</v>
      </c>
    </row>
    <row r="53" spans="1:6" ht="84.75" x14ac:dyDescent="0.25">
      <c r="A53" s="12" t="s">
        <v>72</v>
      </c>
      <c r="B53" s="29" t="s">
        <v>73</v>
      </c>
      <c r="C53" s="11" t="s">
        <v>163</v>
      </c>
      <c r="D53" s="37">
        <v>471</v>
      </c>
      <c r="E53" s="46">
        <v>0</v>
      </c>
      <c r="F53" s="21">
        <f t="shared" ref="F53:F62" si="2">D53*E53</f>
        <v>0</v>
      </c>
    </row>
    <row r="54" spans="1:6" ht="48.75" x14ac:dyDescent="0.25">
      <c r="A54" s="12" t="s">
        <v>74</v>
      </c>
      <c r="B54" s="29" t="s">
        <v>75</v>
      </c>
      <c r="C54" s="11" t="s">
        <v>163</v>
      </c>
      <c r="D54" s="37">
        <v>90</v>
      </c>
      <c r="E54" s="46">
        <v>0</v>
      </c>
      <c r="F54" s="21">
        <f t="shared" si="2"/>
        <v>0</v>
      </c>
    </row>
    <row r="55" spans="1:6" ht="96.75" x14ac:dyDescent="0.25">
      <c r="A55" s="12" t="s">
        <v>76</v>
      </c>
      <c r="B55" s="29" t="s">
        <v>77</v>
      </c>
      <c r="C55" s="11" t="s">
        <v>163</v>
      </c>
      <c r="D55" s="39">
        <v>33355</v>
      </c>
      <c r="E55" s="46">
        <v>0</v>
      </c>
      <c r="F55" s="21">
        <f t="shared" si="2"/>
        <v>0</v>
      </c>
    </row>
    <row r="56" spans="1:6" ht="60.75" x14ac:dyDescent="0.25">
      <c r="A56" s="12" t="s">
        <v>78</v>
      </c>
      <c r="B56" s="29" t="s">
        <v>79</v>
      </c>
      <c r="C56" s="11" t="s">
        <v>163</v>
      </c>
      <c r="D56" s="37">
        <v>90</v>
      </c>
      <c r="E56" s="46">
        <v>0</v>
      </c>
      <c r="F56" s="21">
        <f t="shared" si="2"/>
        <v>0</v>
      </c>
    </row>
    <row r="57" spans="1:6" ht="84.75" x14ac:dyDescent="0.25">
      <c r="A57" s="12" t="s">
        <v>80</v>
      </c>
      <c r="B57" s="29" t="s">
        <v>81</v>
      </c>
      <c r="C57" s="11" t="s">
        <v>163</v>
      </c>
      <c r="D57" s="37">
        <v>235</v>
      </c>
      <c r="E57" s="46">
        <v>0</v>
      </c>
      <c r="F57" s="21">
        <f t="shared" si="2"/>
        <v>0</v>
      </c>
    </row>
    <row r="58" spans="1:6" ht="96.75" x14ac:dyDescent="0.25">
      <c r="A58" s="12" t="s">
        <v>82</v>
      </c>
      <c r="B58" s="29" t="s">
        <v>83</v>
      </c>
      <c r="C58" s="11" t="s">
        <v>163</v>
      </c>
      <c r="D58" s="39">
        <v>1512</v>
      </c>
      <c r="E58" s="46">
        <v>0</v>
      </c>
      <c r="F58" s="21">
        <f t="shared" si="2"/>
        <v>0</v>
      </c>
    </row>
    <row r="59" spans="1:6" ht="72.75" x14ac:dyDescent="0.25">
      <c r="A59" s="12" t="s">
        <v>84</v>
      </c>
      <c r="B59" s="29" t="s">
        <v>85</v>
      </c>
      <c r="C59" s="11" t="s">
        <v>163</v>
      </c>
      <c r="D59" s="37">
        <v>145</v>
      </c>
      <c r="E59" s="46">
        <v>0</v>
      </c>
      <c r="F59" s="21">
        <f t="shared" si="2"/>
        <v>0</v>
      </c>
    </row>
    <row r="60" spans="1:6" ht="72.75" x14ac:dyDescent="0.25">
      <c r="A60" s="12" t="s">
        <v>86</v>
      </c>
      <c r="B60" s="29" t="s">
        <v>179</v>
      </c>
      <c r="C60" s="11" t="s">
        <v>163</v>
      </c>
      <c r="D60" s="37">
        <v>326</v>
      </c>
      <c r="E60" s="46">
        <v>0</v>
      </c>
      <c r="F60" s="21">
        <f t="shared" si="2"/>
        <v>0</v>
      </c>
    </row>
    <row r="61" spans="1:6" ht="60.75" x14ac:dyDescent="0.25">
      <c r="A61" s="12" t="s">
        <v>87</v>
      </c>
      <c r="B61" s="29" t="s">
        <v>88</v>
      </c>
      <c r="C61" s="11" t="s">
        <v>163</v>
      </c>
      <c r="D61" s="37">
        <v>90</v>
      </c>
      <c r="E61" s="46">
        <v>0</v>
      </c>
      <c r="F61" s="21">
        <f t="shared" si="2"/>
        <v>0</v>
      </c>
    </row>
    <row r="62" spans="1:6" ht="73.5" thickBot="1" x14ac:dyDescent="0.3">
      <c r="A62" s="17" t="s">
        <v>89</v>
      </c>
      <c r="B62" s="30" t="s">
        <v>90</v>
      </c>
      <c r="C62" s="15" t="s">
        <v>63</v>
      </c>
      <c r="D62" s="40">
        <v>501</v>
      </c>
      <c r="E62" s="47">
        <v>0</v>
      </c>
      <c r="F62" s="21">
        <f t="shared" si="2"/>
        <v>0</v>
      </c>
    </row>
    <row r="63" spans="1:6" ht="15.75" thickBot="1" x14ac:dyDescent="0.3">
      <c r="A63" s="104" t="s">
        <v>166</v>
      </c>
      <c r="B63" s="105"/>
      <c r="C63" s="105"/>
      <c r="D63" s="105"/>
      <c r="E63" s="106"/>
      <c r="F63" s="19">
        <f>SUM(F52:F62)</f>
        <v>0</v>
      </c>
    </row>
    <row r="64" spans="1:6" ht="36.75" customHeight="1" thickBot="1" x14ac:dyDescent="0.3">
      <c r="A64" s="16">
        <v>4</v>
      </c>
      <c r="B64" s="97" t="s">
        <v>167</v>
      </c>
      <c r="C64" s="95"/>
      <c r="D64" s="95"/>
      <c r="E64" s="95"/>
      <c r="F64" s="98"/>
    </row>
    <row r="65" spans="1:6" ht="132" x14ac:dyDescent="0.25">
      <c r="A65" s="10" t="s">
        <v>91</v>
      </c>
      <c r="B65" s="18" t="s">
        <v>92</v>
      </c>
      <c r="C65" s="11" t="s">
        <v>163</v>
      </c>
      <c r="D65" s="38">
        <v>326</v>
      </c>
      <c r="E65" s="45">
        <v>0</v>
      </c>
      <c r="F65" s="21">
        <f>D65*E65</f>
        <v>0</v>
      </c>
    </row>
    <row r="66" spans="1:6" ht="84" x14ac:dyDescent="0.25">
      <c r="A66" s="12" t="s">
        <v>93</v>
      </c>
      <c r="B66" s="14" t="s">
        <v>94</v>
      </c>
      <c r="C66" s="11" t="s">
        <v>163</v>
      </c>
      <c r="D66" s="37">
        <v>90</v>
      </c>
      <c r="E66" s="46">
        <v>0</v>
      </c>
      <c r="F66" s="32">
        <f>D66*E66</f>
        <v>0</v>
      </c>
    </row>
    <row r="67" spans="1:6" ht="72" x14ac:dyDescent="0.25">
      <c r="A67" s="12" t="s">
        <v>95</v>
      </c>
      <c r="B67" s="14" t="s">
        <v>96</v>
      </c>
      <c r="C67" s="11" t="s">
        <v>163</v>
      </c>
      <c r="D67" s="39">
        <v>14221</v>
      </c>
      <c r="E67" s="46">
        <v>0</v>
      </c>
      <c r="F67" s="32">
        <f t="shared" ref="F67:F72" si="3">D67*E67</f>
        <v>0</v>
      </c>
    </row>
    <row r="68" spans="1:6" ht="72" x14ac:dyDescent="0.25">
      <c r="A68" s="12" t="s">
        <v>97</v>
      </c>
      <c r="B68" s="14" t="s">
        <v>98</v>
      </c>
      <c r="C68" s="11" t="s">
        <v>163</v>
      </c>
      <c r="D68" s="39">
        <v>14221</v>
      </c>
      <c r="E68" s="46">
        <v>0</v>
      </c>
      <c r="F68" s="32">
        <f t="shared" si="3"/>
        <v>0</v>
      </c>
    </row>
    <row r="69" spans="1:6" ht="84" x14ac:dyDescent="0.25">
      <c r="A69" s="12" t="s">
        <v>99</v>
      </c>
      <c r="B69" s="14" t="s">
        <v>180</v>
      </c>
      <c r="C69" s="11" t="s">
        <v>163</v>
      </c>
      <c r="D69" s="39">
        <v>11833</v>
      </c>
      <c r="E69" s="46">
        <v>0</v>
      </c>
      <c r="F69" s="32">
        <f t="shared" si="3"/>
        <v>0</v>
      </c>
    </row>
    <row r="70" spans="1:6" ht="60" x14ac:dyDescent="0.25">
      <c r="A70" s="12" t="s">
        <v>100</v>
      </c>
      <c r="B70" s="14" t="s">
        <v>181</v>
      </c>
      <c r="C70" s="13" t="s">
        <v>162</v>
      </c>
      <c r="D70" s="37">
        <v>355</v>
      </c>
      <c r="E70" s="46">
        <v>0</v>
      </c>
      <c r="F70" s="32">
        <f t="shared" si="3"/>
        <v>0</v>
      </c>
    </row>
    <row r="71" spans="1:6" ht="108" x14ac:dyDescent="0.25">
      <c r="A71" s="12" t="s">
        <v>101</v>
      </c>
      <c r="B71" s="14" t="s">
        <v>102</v>
      </c>
      <c r="C71" s="11" t="s">
        <v>163</v>
      </c>
      <c r="D71" s="37">
        <v>324</v>
      </c>
      <c r="E71" s="46">
        <v>0</v>
      </c>
      <c r="F71" s="32">
        <f t="shared" si="3"/>
        <v>0</v>
      </c>
    </row>
    <row r="72" spans="1:6" ht="36.75" thickBot="1" x14ac:dyDescent="0.3">
      <c r="A72" s="17" t="s">
        <v>103</v>
      </c>
      <c r="B72" s="20" t="s">
        <v>104</v>
      </c>
      <c r="C72" s="28" t="s">
        <v>163</v>
      </c>
      <c r="D72" s="42">
        <v>14221</v>
      </c>
      <c r="E72" s="47">
        <v>0</v>
      </c>
      <c r="F72" s="32">
        <f t="shared" si="3"/>
        <v>0</v>
      </c>
    </row>
    <row r="73" spans="1:6" ht="15.75" thickBot="1" x14ac:dyDescent="0.3">
      <c r="A73" s="104" t="s">
        <v>164</v>
      </c>
      <c r="B73" s="105"/>
      <c r="C73" s="105"/>
      <c r="D73" s="105"/>
      <c r="E73" s="106"/>
      <c r="F73" s="19">
        <f>SUM(F65:F72)</f>
        <v>0</v>
      </c>
    </row>
    <row r="74" spans="1:6" ht="35.25" customHeight="1" thickBot="1" x14ac:dyDescent="0.3">
      <c r="A74" s="16">
        <v>5</v>
      </c>
      <c r="B74" s="97" t="s">
        <v>165</v>
      </c>
      <c r="C74" s="95"/>
      <c r="D74" s="95"/>
      <c r="E74" s="95"/>
      <c r="F74" s="98"/>
    </row>
    <row r="75" spans="1:6" ht="61.5" thickBot="1" x14ac:dyDescent="0.3">
      <c r="A75" s="27" t="s">
        <v>105</v>
      </c>
      <c r="B75" s="22" t="s">
        <v>106</v>
      </c>
      <c r="C75" s="28" t="s">
        <v>163</v>
      </c>
      <c r="D75" s="41">
        <v>3166</v>
      </c>
      <c r="E75" s="48">
        <v>0</v>
      </c>
      <c r="F75" s="24">
        <f>D75*E75</f>
        <v>0</v>
      </c>
    </row>
    <row r="76" spans="1:6" ht="15.75" thickBot="1" x14ac:dyDescent="0.3">
      <c r="A76" s="104" t="s">
        <v>168</v>
      </c>
      <c r="B76" s="105"/>
      <c r="C76" s="105"/>
      <c r="D76" s="105"/>
      <c r="E76" s="106"/>
      <c r="F76" s="19">
        <f>F75</f>
        <v>0</v>
      </c>
    </row>
    <row r="77" spans="1:6" ht="36.75" customHeight="1" thickBot="1" x14ac:dyDescent="0.3">
      <c r="A77" s="16">
        <v>6</v>
      </c>
      <c r="B77" s="97" t="s">
        <v>169</v>
      </c>
      <c r="C77" s="95"/>
      <c r="D77" s="95"/>
      <c r="E77" s="95"/>
      <c r="F77" s="98"/>
    </row>
    <row r="78" spans="1:6" ht="132.75" x14ac:dyDescent="0.25">
      <c r="A78" s="10" t="s">
        <v>107</v>
      </c>
      <c r="B78" s="31" t="s">
        <v>108</v>
      </c>
      <c r="C78" s="11" t="s">
        <v>163</v>
      </c>
      <c r="D78" s="38">
        <v>629</v>
      </c>
      <c r="E78" s="45">
        <v>0</v>
      </c>
      <c r="F78" s="21">
        <f>D78*E78</f>
        <v>0</v>
      </c>
    </row>
    <row r="79" spans="1:6" ht="49.5" thickBot="1" x14ac:dyDescent="0.3">
      <c r="A79" s="17" t="s">
        <v>109</v>
      </c>
      <c r="B79" s="30" t="s">
        <v>110</v>
      </c>
      <c r="C79" s="15" t="s">
        <v>44</v>
      </c>
      <c r="D79" s="40">
        <v>120</v>
      </c>
      <c r="E79" s="47">
        <v>0</v>
      </c>
      <c r="F79" s="33">
        <f>D79*E79</f>
        <v>0</v>
      </c>
    </row>
    <row r="80" spans="1:6" ht="15.75" thickBot="1" x14ac:dyDescent="0.3">
      <c r="A80" s="94" t="s">
        <v>170</v>
      </c>
      <c r="B80" s="95"/>
      <c r="C80" s="95"/>
      <c r="D80" s="95"/>
      <c r="E80" s="96"/>
      <c r="F80" s="19">
        <f>SUM(F78:F79)</f>
        <v>0</v>
      </c>
    </row>
    <row r="81" spans="1:6" ht="36.75" customHeight="1" thickBot="1" x14ac:dyDescent="0.3">
      <c r="A81" s="16">
        <v>7</v>
      </c>
      <c r="B81" s="97" t="s">
        <v>171</v>
      </c>
      <c r="C81" s="95"/>
      <c r="D81" s="95"/>
      <c r="E81" s="95"/>
      <c r="F81" s="98"/>
    </row>
    <row r="82" spans="1:6" ht="144" x14ac:dyDescent="0.25">
      <c r="A82" s="10" t="s">
        <v>111</v>
      </c>
      <c r="B82" s="25" t="s">
        <v>112</v>
      </c>
      <c r="C82" s="11" t="s">
        <v>19</v>
      </c>
      <c r="D82" s="38">
        <v>22</v>
      </c>
      <c r="E82" s="45">
        <v>0</v>
      </c>
      <c r="F82" s="21">
        <f>D82*E82</f>
        <v>0</v>
      </c>
    </row>
    <row r="83" spans="1:6" ht="24" x14ac:dyDescent="0.25">
      <c r="A83" s="12" t="s">
        <v>113</v>
      </c>
      <c r="B83" s="26" t="s">
        <v>114</v>
      </c>
      <c r="C83" s="13" t="s">
        <v>162</v>
      </c>
      <c r="D83" s="37">
        <v>3.2120000000000002</v>
      </c>
      <c r="E83" s="46">
        <v>0</v>
      </c>
      <c r="F83" s="32">
        <f>D83*E83</f>
        <v>0</v>
      </c>
    </row>
    <row r="84" spans="1:6" ht="48" x14ac:dyDescent="0.25">
      <c r="A84" s="12" t="s">
        <v>115</v>
      </c>
      <c r="B84" s="26" t="s">
        <v>116</v>
      </c>
      <c r="C84" s="13" t="s">
        <v>19</v>
      </c>
      <c r="D84" s="39">
        <v>2232</v>
      </c>
      <c r="E84" s="46">
        <v>0</v>
      </c>
      <c r="F84" s="32">
        <f t="shared" ref="F84:F97" si="4">D84*E84</f>
        <v>0</v>
      </c>
    </row>
    <row r="85" spans="1:6" ht="24" x14ac:dyDescent="0.25">
      <c r="A85" s="12" t="s">
        <v>117</v>
      </c>
      <c r="B85" s="26" t="s">
        <v>114</v>
      </c>
      <c r="C85" s="13" t="s">
        <v>162</v>
      </c>
      <c r="D85" s="37">
        <v>221.23</v>
      </c>
      <c r="E85" s="46">
        <v>0</v>
      </c>
      <c r="F85" s="32">
        <f t="shared" si="4"/>
        <v>0</v>
      </c>
    </row>
    <row r="86" spans="1:6" ht="60" x14ac:dyDescent="0.25">
      <c r="A86" s="12" t="s">
        <v>118</v>
      </c>
      <c r="B86" s="26" t="s">
        <v>119</v>
      </c>
      <c r="C86" s="13" t="s">
        <v>19</v>
      </c>
      <c r="D86" s="37">
        <v>113</v>
      </c>
      <c r="E86" s="46">
        <v>0</v>
      </c>
      <c r="F86" s="32">
        <f t="shared" si="4"/>
        <v>0</v>
      </c>
    </row>
    <row r="87" spans="1:6" ht="24" x14ac:dyDescent="0.25">
      <c r="A87" s="12" t="s">
        <v>120</v>
      </c>
      <c r="B87" s="26" t="s">
        <v>114</v>
      </c>
      <c r="C87" s="13" t="s">
        <v>162</v>
      </c>
      <c r="D87" s="37">
        <v>15.481</v>
      </c>
      <c r="E87" s="46">
        <v>0</v>
      </c>
      <c r="F87" s="32">
        <f t="shared" si="4"/>
        <v>0</v>
      </c>
    </row>
    <row r="88" spans="1:6" ht="60" x14ac:dyDescent="0.25">
      <c r="A88" s="12" t="s">
        <v>121</v>
      </c>
      <c r="B88" s="26" t="s">
        <v>122</v>
      </c>
      <c r="C88" s="13" t="s">
        <v>19</v>
      </c>
      <c r="D88" s="37">
        <v>154</v>
      </c>
      <c r="E88" s="46">
        <v>0</v>
      </c>
      <c r="F88" s="32">
        <f t="shared" si="4"/>
        <v>0</v>
      </c>
    </row>
    <row r="89" spans="1:6" ht="24" x14ac:dyDescent="0.25">
      <c r="A89" s="12" t="s">
        <v>123</v>
      </c>
      <c r="B89" s="26" t="s">
        <v>114</v>
      </c>
      <c r="C89" s="13" t="s">
        <v>162</v>
      </c>
      <c r="D89" s="37">
        <v>12.474</v>
      </c>
      <c r="E89" s="46">
        <v>0</v>
      </c>
      <c r="F89" s="32">
        <f t="shared" si="4"/>
        <v>0</v>
      </c>
    </row>
    <row r="90" spans="1:6" ht="48" x14ac:dyDescent="0.25">
      <c r="A90" s="12" t="s">
        <v>124</v>
      </c>
      <c r="B90" s="26" t="s">
        <v>125</v>
      </c>
      <c r="C90" s="13" t="s">
        <v>19</v>
      </c>
      <c r="D90" s="37">
        <v>127</v>
      </c>
      <c r="E90" s="46">
        <v>0</v>
      </c>
      <c r="F90" s="32">
        <f t="shared" si="4"/>
        <v>0</v>
      </c>
    </row>
    <row r="91" spans="1:6" ht="24" x14ac:dyDescent="0.25">
      <c r="A91" s="12" t="s">
        <v>126</v>
      </c>
      <c r="B91" s="26" t="s">
        <v>127</v>
      </c>
      <c r="C91" s="13" t="s">
        <v>162</v>
      </c>
      <c r="D91" s="37">
        <v>11.683999999999999</v>
      </c>
      <c r="E91" s="46">
        <v>0</v>
      </c>
      <c r="F91" s="32">
        <f t="shared" si="4"/>
        <v>0</v>
      </c>
    </row>
    <row r="92" spans="1:6" ht="72" x14ac:dyDescent="0.25">
      <c r="A92" s="12" t="s">
        <v>128</v>
      </c>
      <c r="B92" s="26" t="s">
        <v>129</v>
      </c>
      <c r="C92" s="13" t="s">
        <v>163</v>
      </c>
      <c r="D92" s="39">
        <v>1297</v>
      </c>
      <c r="E92" s="46">
        <v>0</v>
      </c>
      <c r="F92" s="32">
        <f t="shared" si="4"/>
        <v>0</v>
      </c>
    </row>
    <row r="93" spans="1:6" ht="72" x14ac:dyDescent="0.25">
      <c r="A93" s="12" t="s">
        <v>130</v>
      </c>
      <c r="B93" s="26" t="s">
        <v>131</v>
      </c>
      <c r="C93" s="13" t="s">
        <v>163</v>
      </c>
      <c r="D93" s="37">
        <v>16</v>
      </c>
      <c r="E93" s="46">
        <v>0</v>
      </c>
      <c r="F93" s="32">
        <f t="shared" si="4"/>
        <v>0</v>
      </c>
    </row>
    <row r="94" spans="1:6" ht="84" x14ac:dyDescent="0.25">
      <c r="A94" s="12" t="s">
        <v>132</v>
      </c>
      <c r="B94" s="26" t="s">
        <v>133</v>
      </c>
      <c r="C94" s="13" t="s">
        <v>163</v>
      </c>
      <c r="D94" s="37">
        <v>20</v>
      </c>
      <c r="E94" s="46">
        <v>0</v>
      </c>
      <c r="F94" s="32">
        <f t="shared" si="4"/>
        <v>0</v>
      </c>
    </row>
    <row r="95" spans="1:6" ht="60" x14ac:dyDescent="0.25">
      <c r="A95" s="12" t="s">
        <v>134</v>
      </c>
      <c r="B95" s="26" t="s">
        <v>135</v>
      </c>
      <c r="C95" s="13" t="s">
        <v>19</v>
      </c>
      <c r="D95" s="39">
        <v>1962</v>
      </c>
      <c r="E95" s="46">
        <v>0</v>
      </c>
      <c r="F95" s="32">
        <f t="shared" si="4"/>
        <v>0</v>
      </c>
    </row>
    <row r="96" spans="1:6" ht="24" x14ac:dyDescent="0.25">
      <c r="A96" s="12" t="s">
        <v>136</v>
      </c>
      <c r="B96" s="26" t="s">
        <v>137</v>
      </c>
      <c r="C96" s="13" t="s">
        <v>162</v>
      </c>
      <c r="D96" s="37">
        <v>76.518000000000001</v>
      </c>
      <c r="E96" s="46">
        <v>0</v>
      </c>
      <c r="F96" s="32">
        <f t="shared" si="4"/>
        <v>0</v>
      </c>
    </row>
    <row r="97" spans="1:6" ht="72" x14ac:dyDescent="0.25">
      <c r="A97" s="12" t="s">
        <v>138</v>
      </c>
      <c r="B97" s="26" t="s">
        <v>139</v>
      </c>
      <c r="C97" s="13" t="s">
        <v>19</v>
      </c>
      <c r="D97" s="37">
        <v>370</v>
      </c>
      <c r="E97" s="46">
        <v>0</v>
      </c>
      <c r="F97" s="32">
        <f t="shared" si="4"/>
        <v>0</v>
      </c>
    </row>
    <row r="98" spans="1:6" ht="15.75" thickBot="1" x14ac:dyDescent="0.3">
      <c r="A98" s="99" t="s">
        <v>172</v>
      </c>
      <c r="B98" s="100"/>
      <c r="C98" s="100"/>
      <c r="D98" s="100"/>
      <c r="E98" s="101"/>
      <c r="F98" s="32">
        <f>SUM(F82:F97)</f>
        <v>0</v>
      </c>
    </row>
    <row r="99" spans="1:6" ht="15.75" thickBot="1" x14ac:dyDescent="0.3">
      <c r="A99" s="102" t="s">
        <v>173</v>
      </c>
      <c r="B99" s="103"/>
      <c r="C99" s="103"/>
      <c r="D99" s="103"/>
      <c r="E99" s="103"/>
      <c r="F99" s="36">
        <f>F98+F80+F76+F73+F63+F50+F45</f>
        <v>0</v>
      </c>
    </row>
    <row r="100" spans="1:6" ht="15.75" thickTop="1" x14ac:dyDescent="0.25"/>
  </sheetData>
  <mergeCells count="19">
    <mergeCell ref="A2:F2"/>
    <mergeCell ref="A1:F1"/>
    <mergeCell ref="A4:F4"/>
    <mergeCell ref="A3:B3"/>
    <mergeCell ref="B7:F7"/>
    <mergeCell ref="B64:F64"/>
    <mergeCell ref="A63:E63"/>
    <mergeCell ref="A76:E76"/>
    <mergeCell ref="B77:F77"/>
    <mergeCell ref="A45:E45"/>
    <mergeCell ref="B46:F46"/>
    <mergeCell ref="B51:F51"/>
    <mergeCell ref="A50:E50"/>
    <mergeCell ref="A73:E73"/>
    <mergeCell ref="A80:E80"/>
    <mergeCell ref="B81:F81"/>
    <mergeCell ref="A98:E98"/>
    <mergeCell ref="A99:E99"/>
    <mergeCell ref="B74:F7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ZZK</vt:lpstr>
      <vt:lpstr>Etap V jezdnia północna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Jurga</dc:creator>
  <cp:lastModifiedBy>Dawid Kozłowski</cp:lastModifiedBy>
  <dcterms:created xsi:type="dcterms:W3CDTF">2020-09-17T18:20:55Z</dcterms:created>
  <dcterms:modified xsi:type="dcterms:W3CDTF">2023-03-31T09:05:42Z</dcterms:modified>
</cp:coreProperties>
</file>